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9135" tabRatio="621" activeTab="0"/>
  </bookViews>
  <sheets>
    <sheet name="Orçamento" sheetId="1" r:id="rId1"/>
    <sheet name="Resumo" sheetId="2" r:id="rId2"/>
    <sheet name="Cronograma" sheetId="3" r:id="rId3"/>
  </sheets>
  <externalReferences>
    <externalReference r:id="rId6"/>
  </externalReferences>
  <definedNames>
    <definedName name="_xlnm._FilterDatabase" localSheetId="0" hidden="1">'Orçamento'!$A$13:$I$13</definedName>
    <definedName name="_xlfn.IFERROR" hidden="1">#NAME?</definedName>
    <definedName name="_xlfn_IFERROR">NA()</definedName>
    <definedName name="_xlnm_Print_Area_1">'Orçamento'!$A$1:$I$124</definedName>
    <definedName name="_xlnm_Print_Area_2">#REF!</definedName>
    <definedName name="_xlnm_Print_Area_3">'Resumo'!$A$1:$E$69</definedName>
    <definedName name="_xlnm_Print_Area_4">'Cronograma'!$A$1:$I$65</definedName>
    <definedName name="_xlnm_Print_Titles_1">'Orçamento'!$1:$13</definedName>
    <definedName name="_xlnm_Print_Titles_2">#REF!</definedName>
    <definedName name="_xlnm_Print_Titles_3">'Resumo'!$1:$15</definedName>
    <definedName name="_xlnm.Print_Area" localSheetId="2">'Cronograma'!$A$1:$I$72</definedName>
    <definedName name="_xlnm.Print_Area" localSheetId="0">'Orçamento'!$A$1:$I$132</definedName>
    <definedName name="_xlnm.Print_Area" localSheetId="1">'Resumo'!$A$1:$E$69</definedName>
    <definedName name="Excel_BuiltIn__FilterDatabase" localSheetId="0">'Orçamento'!#REF!</definedName>
    <definedName name="Excel_BuiltIn_Print_Area" localSheetId="0">'Orçamento'!$A$1:$I$126</definedName>
    <definedName name="SHARED_FORMULA_0_19_0_19_0">#REF!+1</definedName>
    <definedName name="SHARED_FORMULA_6_101_6_101_4">ROUND(#REF!*#REF!,2)</definedName>
    <definedName name="SHARED_FORMULA_6_123_6_123_4">ROUND(#REF!*#REF!,2)</definedName>
    <definedName name="SHARED_FORMULA_6_131_6_131_3">#REF!*#REF!</definedName>
    <definedName name="SHARED_FORMULA_6_15_6_15_4">ROUND(#REF!*#REF!,2)</definedName>
    <definedName name="SHARED_FORMULA_6_155_6_155_3">#REF!*#REF!</definedName>
    <definedName name="SHARED_FORMULA_6_192_6_192_3">#REF!*#REF!</definedName>
    <definedName name="SHARED_FORMULA_6_212_6_212_3">#REF!*#REF!</definedName>
    <definedName name="SHARED_FORMULA_6_221_6_221_3">#REF!*#REF!</definedName>
    <definedName name="SHARED_FORMULA_6_238_6_238_3">#REF!*#REF!</definedName>
    <definedName name="SHARED_FORMULA_6_247_6_247_3">#REF!*#REF!</definedName>
    <definedName name="SHARED_FORMULA_6_292_6_292_3">#REF!*#REF!</definedName>
    <definedName name="SHARED_FORMULA_6_311_6_311_3">#REF!*#REF!</definedName>
    <definedName name="SHARED_FORMULA_6_324_6_324_3">#REF!*#REF!</definedName>
    <definedName name="SHARED_FORMULA_6_334_6_334_3">#REF!*#REF!</definedName>
    <definedName name="SHARED_FORMULA_6_354_6_354_3">#REF!*#REF!</definedName>
    <definedName name="SHARED_FORMULA_6_369_6_369_3">#REF!*#REF!</definedName>
    <definedName name="SHARED_FORMULA_6_43_6_43_3">#REF!*#REF!</definedName>
    <definedName name="SHARED_FORMULA_6_473_6_473_3">#REF!*#REF!</definedName>
    <definedName name="SHARED_FORMULA_6_481_6_481_3">#REF!*#REF!</definedName>
    <definedName name="SHARED_FORMULA_6_496_6_496_3">#REF!*#REF!</definedName>
    <definedName name="SHARED_FORMULA_6_543_6_543_3">#REF!*#REF!</definedName>
    <definedName name="SHARED_FORMULA_6_600_6_600_3">#REF!*#REF!</definedName>
    <definedName name="SHARED_FORMULA_6_67_6_67_3">#REF!*#REF!</definedName>
    <definedName name="SHARED_FORMULA_6_77_6_77_3">#REF!*#REF!</definedName>
    <definedName name="SHARED_FORMULA_6_93_6_93_4">ROUND(#REF!*#REF!,2)</definedName>
    <definedName name="SHARED_FORMULA_7_130_7_130_3">#REF!/#REF!*100</definedName>
    <definedName name="SHARED_FORMULA_7_154_7_154_3">#REF!/#REF!*100</definedName>
    <definedName name="SHARED_FORMULA_7_192_7_192_3">#REF!/#REF!*100</definedName>
    <definedName name="SHARED_FORMULA_7_212_7_212_3">#REF!/#REF!*100</definedName>
    <definedName name="SHARED_FORMULA_7_238_7_238_3">#REF!/#REF!*100</definedName>
    <definedName name="SHARED_FORMULA_7_247_7_247_3">#REF!/#REF!*100</definedName>
    <definedName name="SHARED_FORMULA_7_292_7_292_3">#REF!/#REF!*100</definedName>
    <definedName name="SHARED_FORMULA_7_311_7_311_3">#REF!/#REF!*100</definedName>
    <definedName name="SHARED_FORMULA_7_324_7_324_3">#REF!/#REF!*100</definedName>
    <definedName name="SHARED_FORMULA_7_334_7_334_3">#REF!/#REF!*100</definedName>
    <definedName name="SHARED_FORMULA_7_354_7_354_3">#REF!/#REF!*100</definedName>
    <definedName name="SHARED_FORMULA_7_369_7_369_3">#REF!/#REF!*100</definedName>
    <definedName name="SHARED_FORMULA_7_401_7_401_3">#REF!/#REF!*100</definedName>
    <definedName name="SHARED_FORMULA_7_43_7_43_3">#REF!/#REF!*100</definedName>
    <definedName name="SHARED_FORMULA_7_433_7_433_3">#REF!/#REF!*100</definedName>
    <definedName name="SHARED_FORMULA_7_465_7_465_3">#REF!/#REF!*100</definedName>
    <definedName name="SHARED_FORMULA_7_473_7_473_3">#REF!/#REF!*100</definedName>
    <definedName name="SHARED_FORMULA_7_496_7_496_3">#REF!/#REF!*100</definedName>
    <definedName name="SHARED_FORMULA_7_539_7_539_3">#REF!/#REF!*100</definedName>
    <definedName name="SHARED_FORMULA_7_547_7_547_3">#REF!/#REF!*100</definedName>
    <definedName name="SHARED_FORMULA_7_601_7_601_3">#REF!/#REF!*100</definedName>
    <definedName name="SHARED_FORMULA_7_66_7_66_3">#REF!/#REF!*100</definedName>
    <definedName name="SHARED_FORMULA_7_76_7_76_3">#REF!/#REF!*100</definedName>
    <definedName name="SHARED_FORMULA_8_19_8_19_0">#REF!*#REF!</definedName>
    <definedName name="_xlnm.Print_Titles" localSheetId="2">'Cronograma'!$A:$D</definedName>
    <definedName name="_xlnm.Print_Titles" localSheetId="0">'Orçamento'!$13:$13</definedName>
    <definedName name="_xlnm.Print_Titles" localSheetId="1">'Resumo'!$1:$15</definedName>
    <definedName name="Z_2483EC8A_7597_461B_9CFC_2FA94ACA4DFB_.wvu.FilterData" localSheetId="0" hidden="1">'Orçamento'!$A$13:$I$126</definedName>
    <definedName name="Z_29968698_A86A_456F_9240_BB3FE00129DB__wvu_FilterData" localSheetId="0">'Orçamento'!$A$13:$AI$126</definedName>
    <definedName name="Z_30999B9E_2E65_4663_976F_9A54CE05102E__wvu_FilterData" localSheetId="0">'Orçamento'!$A$13:$AI$126</definedName>
    <definedName name="Z_30999B9E_2E65_4663_976F_9A54CE05102E__wvu_PrintArea" localSheetId="2">'Cronograma'!$A$1:$I$71</definedName>
    <definedName name="Z_30999B9E_2E65_4663_976F_9A54CE05102E__wvu_PrintArea" localSheetId="0">'Orçamento'!$A$1:$I$132</definedName>
    <definedName name="Z_30999B9E_2E65_4663_976F_9A54CE05102E__wvu_PrintArea" localSheetId="1">'Resumo'!$A$1:$E$69</definedName>
    <definedName name="Z_30999B9E_2E65_4663_976F_9A54CE05102E__wvu_PrintTitles" localSheetId="0">'Orçamento'!$1:$13</definedName>
    <definedName name="Z_30999B9E_2E65_4663_976F_9A54CE05102E__wvu_PrintTitles" localSheetId="1">'Resumo'!$1:$15</definedName>
    <definedName name="Z_37FA8F07_9D7A_418D_BC30_0AE0C3739A19__wvu_FilterData" localSheetId="0">'Orçamento'!$A$13:$I$124</definedName>
    <definedName name="Z_37FA8F07_9D7A_418D_BC30_0AE0C3739A19__wvu_PrintArea" localSheetId="2">'Cronograma'!$A$1:$I$71</definedName>
    <definedName name="Z_37FA8F07_9D7A_418D_BC30_0AE0C3739A19__wvu_PrintArea" localSheetId="1">'Resumo'!$A$1:$E$69</definedName>
    <definedName name="Z_37FA8F07_9D7A_418D_BC30_0AE0C3739A19__wvu_PrintTitles" localSheetId="1">'Resumo'!$1:$15</definedName>
    <definedName name="Z_3B8348FD_7A00_44FD_ACF5_E6A19592872E_.wvu.Cols" localSheetId="2" hidden="1">'Cronograma'!$E:$I</definedName>
    <definedName name="Z_3B8348FD_7A00_44FD_ACF5_E6A19592872E_.wvu.Cols" localSheetId="0" hidden="1">'Orçamento'!$C:$C</definedName>
    <definedName name="Z_3B8348FD_7A00_44FD_ACF5_E6A19592872E_.wvu.FilterData" localSheetId="0" hidden="1">'Orçamento'!$A$13:$I$126</definedName>
    <definedName name="Z_3B8348FD_7A00_44FD_ACF5_E6A19592872E_.wvu.PrintArea" localSheetId="2" hidden="1">'Cronograma'!$A$1:$I$72</definedName>
    <definedName name="Z_3B8348FD_7A00_44FD_ACF5_E6A19592872E_.wvu.PrintArea" localSheetId="0" hidden="1">'Orçamento'!$A$1:$I$132</definedName>
    <definedName name="Z_3B8348FD_7A00_44FD_ACF5_E6A19592872E_.wvu.PrintArea" localSheetId="1" hidden="1">'Resumo'!$A$1:$E$69</definedName>
    <definedName name="Z_3B8348FD_7A00_44FD_ACF5_E6A19592872E_.wvu.PrintTitles" localSheetId="2" hidden="1">'Cronograma'!$A:$D</definedName>
    <definedName name="Z_3B8348FD_7A00_44FD_ACF5_E6A19592872E_.wvu.PrintTitles" localSheetId="0" hidden="1">'Orçamento'!$13:$13</definedName>
    <definedName name="Z_3B8348FD_7A00_44FD_ACF5_E6A19592872E_.wvu.PrintTitles" localSheetId="1" hidden="1">'Resumo'!$1:$15</definedName>
    <definedName name="Z_50160325_FDD6_4995_897D_2F4F0C6430EC__wvu_FilterData" localSheetId="0">'Orçamento'!$A$13:$I$124</definedName>
    <definedName name="Z_50160325_FDD6_4995_897D_2F4F0C6430EC__wvu_PrintArea" localSheetId="2">'Cronograma'!$A$1:$I$71</definedName>
    <definedName name="Z_50160325_FDD6_4995_897D_2F4F0C6430EC__wvu_PrintArea" localSheetId="0">'Orçamento'!$A$1:$I$132</definedName>
    <definedName name="Z_50160325_FDD6_4995_897D_2F4F0C6430EC__wvu_PrintArea" localSheetId="1">'Resumo'!$A$1:$E$69</definedName>
    <definedName name="Z_50160325_FDD6_4995_897D_2F4F0C6430EC__wvu_PrintTitles" localSheetId="0">'Orçamento'!$1:$13</definedName>
    <definedName name="Z_50160325_FDD6_4995_897D_2F4F0C6430EC__wvu_PrintTitles" localSheetId="1">'Resumo'!$1:$15</definedName>
    <definedName name="Z_51679F6D_52C9_495E_8CE0_A4AA589D4632__wvu_FilterData" localSheetId="0">'Orçamento'!$A$13:$I$124</definedName>
    <definedName name="Z_65A89EDC_E2EF_4E49_9370_82AFDB881213__wvu_FilterData" localSheetId="0">'Orçamento'!$A$13:$I$124</definedName>
    <definedName name="Z_8EC65F00_94CE_4AAC_901F_0F1A78C19FA2__wvu_FilterData" localSheetId="0">'Orçamento'!$A$13:$I$124</definedName>
    <definedName name="Z_B535EED3_096A_4559_AE37_6359A35C71B4_.wvu.Cols" localSheetId="2" hidden="1">'Cronograma'!$E:$I</definedName>
    <definedName name="Z_B535EED3_096A_4559_AE37_6359A35C71B4_.wvu.Cols" localSheetId="0" hidden="1">'Orçamento'!$C:$C,'Orçamento'!$K:$AE</definedName>
    <definedName name="Z_B535EED3_096A_4559_AE37_6359A35C71B4_.wvu.FilterData" localSheetId="0" hidden="1">'Orçamento'!$A$13:$AI$126</definedName>
    <definedName name="Z_B535EED3_096A_4559_AE37_6359A35C71B4_.wvu.PrintArea" localSheetId="2" hidden="1">'Cronograma'!$A$1:$I$72</definedName>
    <definedName name="Z_B535EED3_096A_4559_AE37_6359A35C71B4_.wvu.PrintArea" localSheetId="0" hidden="1">'Orçamento'!$A$1:$I$132</definedName>
    <definedName name="Z_B535EED3_096A_4559_AE37_6359A35C71B4_.wvu.PrintArea" localSheetId="1" hidden="1">'Resumo'!$A$1:$E$69</definedName>
    <definedName name="Z_B535EED3_096A_4559_AE37_6359A35C71B4_.wvu.PrintTitles" localSheetId="2" hidden="1">'Cronograma'!$A:$D</definedName>
    <definedName name="Z_B535EED3_096A_4559_AE37_6359A35C71B4_.wvu.PrintTitles" localSheetId="0" hidden="1">'Orçamento'!$13:$13</definedName>
    <definedName name="Z_B535EED3_096A_4559_AE37_6359A35C71B4_.wvu.PrintTitles" localSheetId="1" hidden="1">'Resumo'!$1:$15</definedName>
    <definedName name="Z_CC09A366_C6A3_4857_97A0_64EABF22978D__wvu_FilterData" localSheetId="0">'Orçamento'!$A$13:$AI$126</definedName>
    <definedName name="Z_CE6D2F78_279A_48FF_B90B_4CA40BF0D3DA__wvu_FilterData" localSheetId="0">'Orçamento'!$A$13:$AI$126</definedName>
    <definedName name="Z_CE6D2F78_279A_48FF_B90B_4CA40BF0D3DA__wvu_PrintArea" localSheetId="2">'Cronograma'!$A$1:$I$71</definedName>
    <definedName name="Z_CE6D2F78_279A_48FF_B90B_4CA40BF0D3DA__wvu_PrintArea" localSheetId="0">'Orçamento'!$A$1:$I$132</definedName>
    <definedName name="Z_CE6D2F78_279A_48FF_B90B_4CA40BF0D3DA__wvu_PrintArea" localSheetId="1">'Resumo'!$A$1:$E$69</definedName>
    <definedName name="Z_CE6D2F78_279A_48FF_B90B_4CA40BF0D3DA__wvu_PrintTitles" localSheetId="0">'Orçamento'!$1:$13</definedName>
    <definedName name="Z_CE6D2F78_279A_48FF_B90B_4CA40BF0D3DA__wvu_PrintTitles" localSheetId="1">'Resumo'!$1:$15</definedName>
  </definedNames>
  <calcPr fullCalcOnLoad="1"/>
</workbook>
</file>

<file path=xl/sharedStrings.xml><?xml version="1.0" encoding="utf-8"?>
<sst xmlns="http://schemas.openxmlformats.org/spreadsheetml/2006/main" count="561" uniqueCount="337">
  <si>
    <t xml:space="preserve">OBRA: </t>
  </si>
  <si>
    <t xml:space="preserve">Tipo de Intervenção: </t>
  </si>
  <si>
    <t>Área de intervenção:</t>
  </si>
  <si>
    <t>Endereço :</t>
  </si>
  <si>
    <t>Investimento:</t>
  </si>
  <si>
    <t xml:space="preserve">TAB.  REF.: </t>
  </si>
  <si>
    <t>ITEM</t>
  </si>
  <si>
    <t>Ref.</t>
  </si>
  <si>
    <t>DESCRIÇÃO DOS SERVIÇOS</t>
  </si>
  <si>
    <t>Un.</t>
  </si>
  <si>
    <t>Qtd.</t>
  </si>
  <si>
    <t xml:space="preserve">% </t>
  </si>
  <si>
    <t>%</t>
  </si>
  <si>
    <t>R$</t>
  </si>
  <si>
    <t>01.01</t>
  </si>
  <si>
    <t>01.01.01</t>
  </si>
  <si>
    <t>01.02</t>
  </si>
  <si>
    <t>01.02.01</t>
  </si>
  <si>
    <t>TAB.  REF.:</t>
  </si>
  <si>
    <t>Item</t>
  </si>
  <si>
    <t>Descrição</t>
  </si>
  <si>
    <t>Peso</t>
  </si>
  <si>
    <t>Valor do Serviço</t>
  </si>
  <si>
    <t>Sub-Total</t>
  </si>
  <si>
    <t>Total Geral</t>
  </si>
  <si>
    <t>UN</t>
  </si>
  <si>
    <t>Código</t>
  </si>
  <si>
    <t>H</t>
  </si>
  <si>
    <t>M</t>
  </si>
  <si>
    <t>01.02.02</t>
  </si>
  <si>
    <t>M2</t>
  </si>
  <si>
    <t>M3</t>
  </si>
  <si>
    <t>16.80.097</t>
  </si>
  <si>
    <t>EXECUÇÃO DE PASSEIO (CALÇADA) OU PISO DE CONCRETO COM CONCRETO MOLDADO IN LOCO, FEITO EM OBRA, ACABAMENTO CONVENCIONAL, ESPESSURA 10 CM, ARMADO. AF_07/2016</t>
  </si>
  <si>
    <t>Custo Total</t>
  </si>
  <si>
    <t>01.06</t>
  </si>
  <si>
    <t>01.23.070</t>
  </si>
  <si>
    <t>Demarcação de área com disco de corte diamantado</t>
  </si>
  <si>
    <t>02.02.150</t>
  </si>
  <si>
    <t>02.08.020</t>
  </si>
  <si>
    <t>Placa de identificação para obra</t>
  </si>
  <si>
    <t>03.01.040</t>
  </si>
  <si>
    <t>Demolição manual de concreto armado</t>
  </si>
  <si>
    <t>03.03.040</t>
  </si>
  <si>
    <t>Demolição manual de revestimento em massa de parede ou teto</t>
  </si>
  <si>
    <t>03.04.020</t>
  </si>
  <si>
    <t>Demolição manual de revestimento cerâmico, incluindo a base</t>
  </si>
  <si>
    <t>03.10.140</t>
  </si>
  <si>
    <t>Remoção de pintura em massa com lixamento</t>
  </si>
  <si>
    <t>04.01.040</t>
  </si>
  <si>
    <t>Retirada de divisória em placa de madeira ou fibrocimento com montantes metálicos</t>
  </si>
  <si>
    <t>04.06.020</t>
  </si>
  <si>
    <t>Retirada de piso em material sintético assentado a cola</t>
  </si>
  <si>
    <t>04.11.020</t>
  </si>
  <si>
    <t>Retirada de aparelho sanitário incluindo acessórios</t>
  </si>
  <si>
    <t>06.02.040</t>
  </si>
  <si>
    <t>06.11.040</t>
  </si>
  <si>
    <t>Reaterro manual apiloado sem controle de compactação</t>
  </si>
  <si>
    <t>11.20.120</t>
  </si>
  <si>
    <t>Reparo superficial com argamassa polimérica (tixotrópica), bicomponente</t>
  </si>
  <si>
    <t>14.40.040</t>
  </si>
  <si>
    <t>Recolocação de divisórias em chapas com montantes metálicos</t>
  </si>
  <si>
    <t>17.01.060</t>
  </si>
  <si>
    <t>Regularização de piso com nata de cimento e bianco</t>
  </si>
  <si>
    <t>17.02.060</t>
  </si>
  <si>
    <t>Chapisco fino peneirado</t>
  </si>
  <si>
    <t>32.20.060</t>
  </si>
  <si>
    <t>Tela galvanizada fio 24 BWG, malha hexagonal de 1/2´, para armadura de argamassa</t>
  </si>
  <si>
    <t>33.02.080</t>
  </si>
  <si>
    <t>Massa corrida à base de resina acrílica</t>
  </si>
  <si>
    <t>33.10.010</t>
  </si>
  <si>
    <t>Tinta látex antimofo em massa, inclusive preparo</t>
  </si>
  <si>
    <t>44.20.060</t>
  </si>
  <si>
    <t>Recolocação de aparelhos sanitários, incluindo acessórios</t>
  </si>
  <si>
    <t>55.01.020</t>
  </si>
  <si>
    <t>Limpeza final da obra</t>
  </si>
  <si>
    <t>55.01.140</t>
  </si>
  <si>
    <t>Limpeza de superfície com hidrojateamento</t>
  </si>
  <si>
    <t>Invest./Área:</t>
  </si>
  <si>
    <t>FIXAÇÃO (ENCUNHAMENTO) DE ALVENARIA DE VEDAÇÃO COM ESPUMA DE POLIURETANO EXPANSIVA. AF_03/2016</t>
  </si>
  <si>
    <t>18.11.042</t>
  </si>
  <si>
    <t>Revestimento em placa cerâmica esmaltada de 20x20 cm, tipo monocolor, assentado e rejuntado com argamassa industrializada</t>
  </si>
  <si>
    <t>01.03</t>
  </si>
  <si>
    <t>01.03.01</t>
  </si>
  <si>
    <t>Descrição dos Serviços</t>
  </si>
  <si>
    <t xml:space="preserve">TOTAL  GERAL </t>
  </si>
  <si>
    <t>Locação de container tipo depósito - área mínima de 13,80 m²</t>
  </si>
  <si>
    <t>TOTAL GERAL</t>
  </si>
  <si>
    <t>VALOR TOTAL (sem BDI)</t>
  </si>
  <si>
    <t>REFORMA E CONSTRUÇÃO</t>
  </si>
  <si>
    <t>SERVIÇOS PRELIMINARES</t>
  </si>
  <si>
    <t>01.01.02</t>
  </si>
  <si>
    <t>01.01.03</t>
  </si>
  <si>
    <t>CDHU</t>
  </si>
  <si>
    <t>SINAPI</t>
  </si>
  <si>
    <t>UNMES</t>
  </si>
  <si>
    <t>01.02.03</t>
  </si>
  <si>
    <t>01.02.04</t>
  </si>
  <si>
    <t>16.31.024</t>
  </si>
  <si>
    <t>FDE</t>
  </si>
  <si>
    <t>Escavação manual em solo de 1ª e 2ª categoria em vala ou cava além de 1,5 m</t>
  </si>
  <si>
    <t>ESTACA REACAO PARA 20T CRAVADA ALEM 5,00M DE PROFUNDIDADE</t>
  </si>
  <si>
    <t>01.03.02</t>
  </si>
  <si>
    <t>01.03.03</t>
  </si>
  <si>
    <t>01.03.04</t>
  </si>
  <si>
    <t>01.03.05</t>
  </si>
  <si>
    <t>01.03.06</t>
  </si>
  <si>
    <t>01.03.07</t>
  </si>
  <si>
    <t>01.03.08</t>
  </si>
  <si>
    <t>01.03.09</t>
  </si>
  <si>
    <t>8.65.95</t>
  </si>
  <si>
    <t>8.65.96</t>
  </si>
  <si>
    <t>FINCA PINOS LONGO</t>
  </si>
  <si>
    <t>PISTOLA PARA FIXACAO DE PINOS</t>
  </si>
  <si>
    <t>01.04</t>
  </si>
  <si>
    <t>01.04.01</t>
  </si>
  <si>
    <t>01.04.02</t>
  </si>
  <si>
    <t>01.04.03</t>
  </si>
  <si>
    <t>01.04.04</t>
  </si>
  <si>
    <t>01.04.05</t>
  </si>
  <si>
    <t>93203</t>
  </si>
  <si>
    <t>92266</t>
  </si>
  <si>
    <t>100801</t>
  </si>
  <si>
    <t>SIURB INFRA</t>
  </si>
  <si>
    <t>FABRICAÇÃO DE FÔRMA PARA VIGAS, EM CHAPA DE MADEIRA COMPENSADA PLASTIFICADA, E = 18 MM. AF_09/2020</t>
  </si>
  <si>
    <t>GRAUTE COM PEDRISCO - FORNECIMENTO, PREPARO E APLICAÇÃO</t>
  </si>
  <si>
    <t>REFORÇO FUNDAÇÃO</t>
  </si>
  <si>
    <t>TRATAMENTO FISSURAS</t>
  </si>
  <si>
    <t>GRAUTEAMENTO DAS CONTRA VERGAS</t>
  </si>
  <si>
    <t>01.05</t>
  </si>
  <si>
    <t>CONSOLIDAÇÃO DO ATERRO</t>
  </si>
  <si>
    <t>01.05.01</t>
  </si>
  <si>
    <t>Cotação</t>
  </si>
  <si>
    <t>01.06.01</t>
  </si>
  <si>
    <t>94996</t>
  </si>
  <si>
    <t>101727</t>
  </si>
  <si>
    <t>87372</t>
  </si>
  <si>
    <t>01.07</t>
  </si>
  <si>
    <t>PISO VINÍLICO SEMI-FLEXÍVEL EM PLACAS, PADRÃO LISO, ESPESSURA 3,2 MM, FIXADO COM COLA. AF_09/2020</t>
  </si>
  <si>
    <t>CAÇAMBA DE 4M3 PARA RETIRADA DE ENTULHO</t>
  </si>
  <si>
    <t>ARGAMASSA TRAÇO 1:3 (EM VOLUME DE CIMENTO E AREIA MÉDIA ÚMIDA) PARA CONTRAPISO, PREPARO MANUAL. AF_08/2019</t>
  </si>
  <si>
    <t>SERVIÇOS COMPLEMENTARES</t>
  </si>
  <si>
    <t xml:space="preserve">TOTAL GERAL COM BDI </t>
  </si>
  <si>
    <t>RUA ALCIDES COTRIM, 105, SANTA RITA - ITAPEVI/SP</t>
  </si>
  <si>
    <t>VALOR TOTAL (com BDI)</t>
  </si>
  <si>
    <t>02.01</t>
  </si>
  <si>
    <t>02.01.01</t>
  </si>
  <si>
    <t>04.07.020</t>
  </si>
  <si>
    <t>03.08.200</t>
  </si>
  <si>
    <t>97644</t>
  </si>
  <si>
    <t>04.01.100</t>
  </si>
  <si>
    <t>04.11.120</t>
  </si>
  <si>
    <t>04.09.020</t>
  </si>
  <si>
    <t>03.02.040</t>
  </si>
  <si>
    <t>05.07.040</t>
  </si>
  <si>
    <t>DEMOLIÇÕES E RETIRADAS</t>
  </si>
  <si>
    <t>Retirada de forro qualquer em placas ou tiras fixadas</t>
  </si>
  <si>
    <t>Demolição manual de painéis divisórias, inclusive montantes metálicos</t>
  </si>
  <si>
    <t>REMOÇÃO DE PORTAS, DE FORMA MANUAL, SEM REAPROVEITAMENTO. AF_12/2017</t>
  </si>
  <si>
    <t>Retirada de cerca</t>
  </si>
  <si>
    <t>Retirada de torneira ou chuveiro</t>
  </si>
  <si>
    <t>Retirada de esquadria metálica em geral</t>
  </si>
  <si>
    <t>Demolição manual de alvenaria de elevação ou elemento vazado, incluindo revestimento</t>
  </si>
  <si>
    <t>Remoção de entulho separado de obra com caçamba metálica - terra, alvenaria, concreto, argamassa, madeira, papel, plástico ou metal</t>
  </si>
  <si>
    <t>02.02</t>
  </si>
  <si>
    <t>02.01.02</t>
  </si>
  <si>
    <t>02.01.03</t>
  </si>
  <si>
    <t>02.01.04</t>
  </si>
  <si>
    <t>02.01.05</t>
  </si>
  <si>
    <t>02.01.06</t>
  </si>
  <si>
    <t>02.01.07</t>
  </si>
  <si>
    <t>02.01.08</t>
  </si>
  <si>
    <t>02.01.09</t>
  </si>
  <si>
    <t>02.01.10</t>
  </si>
  <si>
    <t>170132</t>
  </si>
  <si>
    <t>170136</t>
  </si>
  <si>
    <t>02.02.01</t>
  </si>
  <si>
    <t>02.02.02</t>
  </si>
  <si>
    <t>SIURB EDIF</t>
  </si>
  <si>
    <t>FP.02 - GRADIL DE FERRO PERFILADO, TIPO PARQUE COM MURETA - GPM-1/DEPAVE</t>
  </si>
  <si>
    <t>PP.39/PP.40 - PORTÃO DE FERRO PERFILADO TIPO PARQUE (GP.5/GPM1) 3,0M, 1 OU 2 FOLHAS</t>
  </si>
  <si>
    <t>02.03</t>
  </si>
  <si>
    <t>PAREDES, DIVISÓRIAS E FORRO</t>
  </si>
  <si>
    <t>22.03.040</t>
  </si>
  <si>
    <t>96358</t>
  </si>
  <si>
    <t>02.03.01</t>
  </si>
  <si>
    <t>02.03.02</t>
  </si>
  <si>
    <t>Forro modular removível em PVC de 618mm x 1243mm</t>
  </si>
  <si>
    <t>PAREDE COM PLACAS DE GESSO ACARTONADO (DRYWALL), PARA USO INTERNO, COM DUAS FACES SIMPLES E ESTRUTURA METÁLICA COM GUIAS SIMPLES, SEM VÃOS. AF_06/2017_P</t>
  </si>
  <si>
    <t>02.04</t>
  </si>
  <si>
    <t>REVESTIMENTOS DE PAREDES E PISO</t>
  </si>
  <si>
    <t>33.02.060</t>
  </si>
  <si>
    <t>02.04.01</t>
  </si>
  <si>
    <t>02.04.02</t>
  </si>
  <si>
    <t>Massa corrida a base de PVA</t>
  </si>
  <si>
    <t>24.02.060</t>
  </si>
  <si>
    <t>02.05</t>
  </si>
  <si>
    <t>02.05.01</t>
  </si>
  <si>
    <t>02.05.02</t>
  </si>
  <si>
    <t>Porta/portão de abrir em chapa, sob medida</t>
  </si>
  <si>
    <t>02.06</t>
  </si>
  <si>
    <t>COBERTURA</t>
  </si>
  <si>
    <t>94231</t>
  </si>
  <si>
    <t>32.06.396</t>
  </si>
  <si>
    <t>02.06.01</t>
  </si>
  <si>
    <t>02.06.02</t>
  </si>
  <si>
    <t>RUFO EM CHAPA DE AÇO GALVANIZADO NÚMERO 24, CORTE DE 25 CM, INCLUSO TRANSPORTE VERTICAL. AF_07/2019</t>
  </si>
  <si>
    <t>Manta termoacústica em fibra cerâmica aluminizada, espessura de 38 mm</t>
  </si>
  <si>
    <t>02.07</t>
  </si>
  <si>
    <t>PINTURA INTERNA E EXTERNA</t>
  </si>
  <si>
    <t>03.10.100</t>
  </si>
  <si>
    <t>100722</t>
  </si>
  <si>
    <t>100762</t>
  </si>
  <si>
    <t>02.07.01</t>
  </si>
  <si>
    <t>02.07.02</t>
  </si>
  <si>
    <t>02.07.03</t>
  </si>
  <si>
    <t>02.07.04</t>
  </si>
  <si>
    <t>02.07.05</t>
  </si>
  <si>
    <t>Remoção de pintura em superfícies de madeira e/ou metálicas com lixamento</t>
  </si>
  <si>
    <t>PINTURA COM TINTA ALQUÍDICA DE FUNDO (TIPO ZARCÃO) APLICADA A ROLO OU PINCEL SOBRE SUPERFÍCIES METÁLICAS (EXCETO PERFIL) EXECUTADO EM OBRA (POR DEMÃO). AF_01/2020</t>
  </si>
  <si>
    <t>PINTURA COM TINTA ALQUÍDICA DE ACABAMENTO (ESMALTE SINTÉTICO FOSCO) APLICADA A ROLO OU PINCEL SOBRE SUPERFÍCIES METÁLICAS (EXCETO PERFIL) EXECUTADO EM OBRA (02 DEMÃOS). AF_01/2020</t>
  </si>
  <si>
    <t>02.08</t>
  </si>
  <si>
    <t>LOUÇAS E METAIS</t>
  </si>
  <si>
    <t>44.03.300</t>
  </si>
  <si>
    <t>08.16.091</t>
  </si>
  <si>
    <t>44.20.280</t>
  </si>
  <si>
    <t>44.01.160</t>
  </si>
  <si>
    <t>44.01.360</t>
  </si>
  <si>
    <t>08.84.049</t>
  </si>
  <si>
    <t>02.08.01</t>
  </si>
  <si>
    <t>02.08.02</t>
  </si>
  <si>
    <t>02.08.03</t>
  </si>
  <si>
    <t>02.08.04</t>
  </si>
  <si>
    <t>02.08.05</t>
  </si>
  <si>
    <t>02.08.06</t>
  </si>
  <si>
    <t>02.08.07</t>
  </si>
  <si>
    <t>02.08.08</t>
  </si>
  <si>
    <t>Torneira volante tipo alavanca</t>
  </si>
  <si>
    <t>BR-03  CONJUNTO LAVATORIO E BACIA ACESSIVEIS</t>
  </si>
  <si>
    <t>CJ</t>
  </si>
  <si>
    <t>Tampa de plástico para bacia sanitária</t>
  </si>
  <si>
    <t>Lavatório de louça pequeno com coluna suspensa - linha especial</t>
  </si>
  <si>
    <t>Tanque de louça com coluna de 18 a 20 litros</t>
  </si>
  <si>
    <t>TAMPO ACO INOX (304) C/ CUBA SIMPLES - CH.22</t>
  </si>
  <si>
    <t>02.09</t>
  </si>
  <si>
    <t>ILUMINAÇÃO</t>
  </si>
  <si>
    <t>22.20.090</t>
  </si>
  <si>
    <t>41.14.020</t>
  </si>
  <si>
    <t>41.14.090</t>
  </si>
  <si>
    <t>02.09.01</t>
  </si>
  <si>
    <t>02.09.02</t>
  </si>
  <si>
    <t>02.09.03</t>
  </si>
  <si>
    <t>Abertura para vão de luminária em forro de PVC modular</t>
  </si>
  <si>
    <t>Luminária retangular de embutir tipo calha fechada, com difusor plano, para 2 lâmpadas fluorescentes tubulares de 28 W/32 W/36 W/54 W</t>
  </si>
  <si>
    <t>Luminária retangular de sobrepor tipo calha fechada, com difusor translúcido, para 2 lâmpadas fluorescentes de 28 W/32 W/36 W/54 W</t>
  </si>
  <si>
    <t>02.10</t>
  </si>
  <si>
    <t>02.10.01</t>
  </si>
  <si>
    <t>02.11</t>
  </si>
  <si>
    <t>97.02.036</t>
  </si>
  <si>
    <t>30.06.064</t>
  </si>
  <si>
    <t>02.11.01</t>
  </si>
  <si>
    <t>02.11.02</t>
  </si>
  <si>
    <t>Placa de identificação em PVC com texto em vinil</t>
  </si>
  <si>
    <t>Sistema de alarme PNE com indicador audiovisual, sistema sem fio (Wireless), para pessoas com mobilidade reduzida ou cadeirante</t>
  </si>
  <si>
    <t>ESQUADRIAS</t>
  </si>
  <si>
    <t>02.03.120</t>
  </si>
  <si>
    <t>Tapume fixo para fechamento de áreas, com portão</t>
  </si>
  <si>
    <t>REFORÇO ESTRUTURAL - UBS SANTA RITA II</t>
  </si>
  <si>
    <t>Porta lisa com batente madeira - 90 x 210 cm</t>
  </si>
  <si>
    <t>18.08.032</t>
  </si>
  <si>
    <t>Revestimento em porcelanato esmaltado antiderrapante para área externa e ambiente com alto tráfego, grupo de absorção BIa, assentado com argamassa colante industrializada, rejuntado</t>
  </si>
  <si>
    <t>REFORMA GERAL</t>
  </si>
  <si>
    <t>GRADIL E PORTÃO TIPO PARQUE</t>
  </si>
  <si>
    <t>02.02.03</t>
  </si>
  <si>
    <t>02.02.04</t>
  </si>
  <si>
    <t>24.02.040</t>
  </si>
  <si>
    <t>Porta/portão tipo gradil sob medida</t>
  </si>
  <si>
    <t>02.03.03</t>
  </si>
  <si>
    <t>02.03.04</t>
  </si>
  <si>
    <t>02.03.05</t>
  </si>
  <si>
    <t>96359</t>
  </si>
  <si>
    <t>96367</t>
  </si>
  <si>
    <t>14.04.210</t>
  </si>
  <si>
    <t>PAREDE COM PLACAS DE GESSO ACARTONADO (DRYWALL), PARA USO INTERNO, COM DUAS FACES SIMPLES E ESTRUTURA METÁLICA COM GUIAS SIMPLES, COM VÃOS AF_06/2017_P</t>
  </si>
  <si>
    <t>PAREDE COM PLACAS DE GESSO ACARTONADO (DRYWALL), PARA USO INTERNO, COM DUAS FACES DUPLAS E ESTRUTURA METÁLICA COM GUIAS SIMPLES, COM VÃOS. AF_06/2017_P</t>
  </si>
  <si>
    <t>Alvenaria de bloco cerâmico de vedação, uso revestido, de 14 cm</t>
  </si>
  <si>
    <t>02.04.03</t>
  </si>
  <si>
    <t>02.04.04</t>
  </si>
  <si>
    <t>02.04.05</t>
  </si>
  <si>
    <t>18.08.042</t>
  </si>
  <si>
    <t>17.02.020</t>
  </si>
  <si>
    <t>17.02.120</t>
  </si>
  <si>
    <t>Rodapé em porcelanato esmaltado antiderrapante para área externa e ambiente com alto tráfego, grupo de absorção BIa, assentado com argamassa colante industrializada, rejuntado</t>
  </si>
  <si>
    <t>Chapisco</t>
  </si>
  <si>
    <t>Emboço comum</t>
  </si>
  <si>
    <t>02.05.03</t>
  </si>
  <si>
    <t>02.05.04</t>
  </si>
  <si>
    <t>02.05.05</t>
  </si>
  <si>
    <t>23.09.050</t>
  </si>
  <si>
    <t>05.01.070</t>
  </si>
  <si>
    <t>25.01.080</t>
  </si>
  <si>
    <t>26.02.020</t>
  </si>
  <si>
    <t>PM-83 PORTA DE CORRER ACESSIVEL SARRAFEADA MACIÇA G1-C1 P/PINTURA L=101CM</t>
  </si>
  <si>
    <t>Caixilho em alumínio de correr, sob medida</t>
  </si>
  <si>
    <t>Vidro temperado incolor de 6 mm</t>
  </si>
  <si>
    <t>02.07.06</t>
  </si>
  <si>
    <t>150136</t>
  </si>
  <si>
    <t>TINTA EPÓXI - REBOCO COM MASSA BASE EPÓXI</t>
  </si>
  <si>
    <t>30.01.120</t>
  </si>
  <si>
    <t>Barra de apoio reta, para pessoas com mobilidade reduzida, em tubo de aço inoxidável de 1 1/4´ x 400 mm</t>
  </si>
  <si>
    <t>COMUNICAÇÃO VISUAL</t>
  </si>
  <si>
    <t>Faixa em vinil para proteção de paredes, com amortecimento à alto impacto, altura de 400 mm</t>
  </si>
  <si>
    <t>27.04.051</t>
  </si>
  <si>
    <t>RECOMPOSIÇÃO CIVIL</t>
  </si>
  <si>
    <t>02.11.03</t>
  </si>
  <si>
    <t>REFORÇO ESTRUTURAL E REFORMA- UBS SANTA RITA II - ITAPEVI-SP</t>
  </si>
  <si>
    <t>01.06.02</t>
  </si>
  <si>
    <t>01.06.03</t>
  </si>
  <si>
    <t>01.06.04</t>
  </si>
  <si>
    <t>01.06.05</t>
  </si>
  <si>
    <t>01.06.06</t>
  </si>
  <si>
    <t>01.06.07</t>
  </si>
  <si>
    <t>01.06.08</t>
  </si>
  <si>
    <t>01.06.09</t>
  </si>
  <si>
    <t>01.06.10</t>
  </si>
  <si>
    <t>01.06.11</t>
  </si>
  <si>
    <t>01.06.12</t>
  </si>
  <si>
    <t>01.06.13</t>
  </si>
  <si>
    <t>01.06.14</t>
  </si>
  <si>
    <t>01.06.15</t>
  </si>
  <si>
    <t>01.06.16</t>
  </si>
  <si>
    <t>44.03.720</t>
  </si>
  <si>
    <t>Torneira de mesa para lavatório, acionamento hidromecânico com alavanca, registro integrado regulador de vazão, em latão cromado, DN= 1/2´</t>
  </si>
  <si>
    <t>Fornecimento de material e mão de obra para execução da injeção de calda de cimento para consolidação de trechos do aterro da UBS Santa Rita II</t>
  </si>
  <si>
    <t>CDHU-185, SINAPI Fev/2022, FDE Jan/2022, SIURB EDIF Jul/2021, SIURB INFRA Jul/2021</t>
  </si>
  <si>
    <t>Custo un.</t>
  </si>
  <si>
    <t>XX,XX%</t>
  </si>
</sst>
</file>

<file path=xl/styles.xml><?xml version="1.0" encoding="utf-8"?>
<styleSheet xmlns="http://schemas.openxmlformats.org/spreadsheetml/2006/main">
  <numFmts count="6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&quot;R$ &quot;* #,##0.00_);_(&quot;R$ &quot;* \(#,##0.00\);_(&quot;R$ &quot;* \-??_);_(@_)"/>
    <numFmt numFmtId="179" formatCode="* #,##0.00\ ;* \(#,##0.00\);* \-#\ ;@\ "/>
    <numFmt numFmtId="180" formatCode="0.0000"/>
    <numFmt numFmtId="181" formatCode="_(* #,##0.00_);_(* \(#,##0.00\);_(* \-??_);_(@_)"/>
    <numFmt numFmtId="182" formatCode="00"/>
    <numFmt numFmtId="183" formatCode="0.000000"/>
    <numFmt numFmtId="184" formatCode="&quot; R$ &quot;* #,##0.00\ ;&quot; R$ &quot;* \(#,##0.00\);&quot; R$ &quot;* \-#\ ;@\ "/>
    <numFmt numFmtId="185" formatCode="_-* #,##0.00_-;\-* #,##0.00_-;_-* \-??_-;_-@_-"/>
    <numFmt numFmtId="186" formatCode="&quot;R$ &quot;#,##0.00"/>
    <numFmt numFmtId="187" formatCode="_-&quot;R$ &quot;* #,##0.00_-;&quot;-R$ &quot;* #,##0.00_-;_-&quot;R$ &quot;* \-??_-;_-@_-"/>
    <numFmt numFmtId="188" formatCode="00\-00\-00"/>
    <numFmt numFmtId="189" formatCode="&quot;Sim&quot;;&quot;Sim&quot;;&quot;Não&quot;"/>
    <numFmt numFmtId="190" formatCode="&quot;Verdadeiro&quot;;&quot;Verdadeiro&quot;;&quot;Falso&quot;"/>
    <numFmt numFmtId="191" formatCode="&quot;Ativado&quot;;&quot;Ativado&quot;;&quot;Desativado&quot;"/>
    <numFmt numFmtId="192" formatCode="[$€-2]\ #,##0.00_);[Red]\([$€-2]\ #,##0.00\)"/>
    <numFmt numFmtId="193" formatCode="&quot;Itapevi&quot;\ dd\ &quot;de&quot;\ mmmm\ &quot;de&quot;\ yyyy"/>
    <numFmt numFmtId="194" formatCode="##\ &quot;dias&quot;"/>
    <numFmt numFmtId="195" formatCode="&quot;Mês&quot;\ ##"/>
    <numFmt numFmtId="196" formatCode="#,##0.0000"/>
    <numFmt numFmtId="197" formatCode="00000"/>
    <numFmt numFmtId="198" formatCode="#,##0.000000"/>
    <numFmt numFmtId="199" formatCode="_-* #,##0.0000_-;\-* #,##0.0000_-;_-* &quot;-&quot;??_-;_-@_-"/>
    <numFmt numFmtId="200" formatCode="&quot; R$ &quot;* #,##0.00\ &quot;/ m2&quot;"/>
    <numFmt numFmtId="201" formatCode="##,##0.00\ &quot;/ m2&quot;"/>
    <numFmt numFmtId="202" formatCode="##,##0.00\ &quot;m2&quot;"/>
    <numFmt numFmtId="203" formatCode="_(&quot;$&quot;* #,##0_);_(&quot;$&quot;* \(#,##0\);_(&quot;$&quot;* &quot;-&quot;_);_(@_)"/>
    <numFmt numFmtId="204" formatCode="_(&quot;$&quot;* #,##0.00_);_(&quot;$&quot;* \(#,##0.00\);_(&quot;$&quot;* &quot;-&quot;??_);_(@_)"/>
    <numFmt numFmtId="205" formatCode="&quot; R$ &quot;\ #,##0.00\ &quot;/ m2&quot;"/>
    <numFmt numFmtId="206" formatCode="&quot;R$&quot;\ #,##0.00"/>
    <numFmt numFmtId="207" formatCode="#,##0.000"/>
    <numFmt numFmtId="208" formatCode="_-* #,##0.0000_-;\-* #,##0.0000_-;_-* &quot;-&quot;????_-;_-@_-"/>
    <numFmt numFmtId="209" formatCode="&quot;R$ &quot;#,##0.00\ &quot;/ m2&quot;"/>
    <numFmt numFmtId="210" formatCode="&quot;R$ &quot;#,###"/>
    <numFmt numFmtId="211" formatCode="[$-416]dddd\,\ d&quot; de &quot;mmmm&quot; de &quot;yyyy"/>
    <numFmt numFmtId="212" formatCode="&quot; R$ &quot;#,##0.00\ &quot;/ m2&quot;"/>
    <numFmt numFmtId="213" formatCode="&quot;MÊS&quot;\ ##"/>
    <numFmt numFmtId="214" formatCode="0.00000"/>
    <numFmt numFmtId="215" formatCode="_(&quot;R$ &quot;#,##0.00_);_(&quot;R$ &quot;\(#,##0.00\);_(&quot;R$ &quot;\ \-??_);_(@_)"/>
    <numFmt numFmtId="216" formatCode="00.00.00"/>
    <numFmt numFmtId="217" formatCode="#,##0.00\ &quot;m2&quot;"/>
    <numFmt numFmtId="218" formatCode="&quot;R$ &quot;* #,##0.00\ &quot;/&quot;\ &quot;m2&quot;"/>
    <numFmt numFmtId="219" formatCode="0.000"/>
    <numFmt numFmtId="220" formatCode="0.00_)"/>
    <numFmt numFmtId="221" formatCode="0.0000000"/>
    <numFmt numFmtId="222" formatCode="&quot;R$&quot;#,##0.00"/>
  </numFmts>
  <fonts count="76">
    <font>
      <sz val="10"/>
      <name val="Arial"/>
      <family val="2"/>
    </font>
    <font>
      <sz val="10"/>
      <name val="Times New Roman"/>
      <family val="1"/>
    </font>
    <font>
      <b/>
      <sz val="2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5"/>
      <name val="Arial"/>
      <family val="2"/>
    </font>
    <font>
      <b/>
      <sz val="10"/>
      <color indexed="6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5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0"/>
      <color rgb="FF000000"/>
      <name val="Times New Roman"/>
      <family val="1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sz val="14"/>
      <color theme="0"/>
      <name val="Arial"/>
      <family val="2"/>
    </font>
    <font>
      <b/>
      <sz val="15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 style="hair">
        <color indexed="8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 style="thin">
        <color indexed="8"/>
      </right>
      <top style="hair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 style="thin"/>
      <bottom style="hair"/>
    </border>
    <border>
      <left style="thin"/>
      <right style="thin">
        <color indexed="8"/>
      </right>
      <top style="hair">
        <color indexed="8"/>
      </top>
      <bottom style="hair"/>
    </border>
    <border>
      <left style="thin"/>
      <right style="thin">
        <color indexed="8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/>
    </border>
    <border>
      <left style="thin">
        <color indexed="8"/>
      </left>
      <right style="medium"/>
      <top style="hair"/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hair"/>
      <bottom>
        <color indexed="63"/>
      </bottom>
    </border>
    <border>
      <left style="medium"/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>
        <color indexed="8"/>
      </right>
      <top style="hair"/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>
        <color indexed="8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>
        <color indexed="8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thin">
        <color indexed="8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thin">
        <color indexed="8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thin">
        <color indexed="8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>
        <color indexed="8"/>
      </right>
      <top style="thin"/>
      <bottom style="hair"/>
    </border>
    <border>
      <left style="thin">
        <color indexed="8"/>
      </left>
      <right style="thin"/>
      <top style="hair"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/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>
        <color indexed="8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 style="hair">
        <color indexed="8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>
        <color indexed="8"/>
      </right>
      <top style="hair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medium">
        <color indexed="8"/>
      </right>
      <top style="hair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/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>
        <color indexed="8"/>
      </left>
      <right style="thin"/>
      <top style="thin"/>
      <bottom style="hair"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/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/>
    </border>
    <border>
      <left style="medium">
        <color indexed="8"/>
      </left>
      <right style="medium"/>
      <top style="medium">
        <color indexed="8"/>
      </top>
      <bottom style="hair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>
        <color indexed="8"/>
      </left>
      <right style="thin"/>
      <top style="hair"/>
      <bottom style="thin"/>
    </border>
    <border>
      <left style="medium">
        <color indexed="8"/>
      </left>
      <right style="thin"/>
      <top style="medium">
        <color indexed="8"/>
      </top>
      <bottom style="hair"/>
    </border>
    <border>
      <left style="thin"/>
      <right style="thin"/>
      <top style="medium">
        <color indexed="8"/>
      </top>
      <bottom style="hair"/>
    </border>
    <border>
      <left>
        <color indexed="63"/>
      </left>
      <right style="medium"/>
      <top style="medium">
        <color indexed="8"/>
      </top>
      <bottom style="hair"/>
    </border>
    <border>
      <left style="medium">
        <color indexed="8"/>
      </left>
      <right>
        <color indexed="63"/>
      </right>
      <top style="hair"/>
      <bottom>
        <color indexed="63"/>
      </bottom>
    </border>
    <border>
      <left style="medium">
        <color indexed="8"/>
      </left>
      <right style="medium">
        <color indexed="8"/>
      </right>
      <top style="hair"/>
      <bottom style="thin"/>
    </border>
    <border>
      <left style="medium">
        <color indexed="8"/>
      </left>
      <right style="medium"/>
      <top style="hair"/>
      <bottom>
        <color indexed="63"/>
      </bottom>
    </border>
    <border>
      <left style="medium">
        <color indexed="8"/>
      </left>
      <right style="thin"/>
      <top style="hair"/>
      <bottom>
        <color indexed="63"/>
      </bottom>
    </border>
    <border>
      <left style="medium"/>
      <right style="medium">
        <color indexed="8"/>
      </right>
      <top style="thin"/>
      <bottom>
        <color indexed="63"/>
      </bottom>
    </border>
    <border>
      <left style="medium"/>
      <right style="medium">
        <color indexed="8"/>
      </right>
      <top>
        <color indexed="63"/>
      </top>
      <bottom style="hair"/>
    </border>
    <border>
      <left style="medium"/>
      <right style="medium">
        <color indexed="8"/>
      </right>
      <top style="hair"/>
      <bottom>
        <color indexed="63"/>
      </bottom>
    </border>
    <border>
      <left style="medium">
        <color indexed="8"/>
      </left>
      <right style="medium"/>
      <top style="hair"/>
      <bottom style="thin"/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/>
      <bottom style="medium"/>
    </border>
    <border>
      <left style="medium">
        <color indexed="8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 applyNumberFormat="0">
      <alignment/>
      <protection/>
    </xf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178" fontId="0" fillId="0" borderId="0">
      <alignment/>
      <protection/>
    </xf>
    <xf numFmtId="168" fontId="0" fillId="0" borderId="0" applyFill="0" applyBorder="0" applyAlignment="0" applyProtection="0"/>
    <xf numFmtId="178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169" fontId="59" fillId="0" borderId="0" applyFont="0" applyFill="0" applyBorder="0" applyAlignment="0" applyProtection="0"/>
    <xf numFmtId="0" fontId="60" fillId="31" borderId="0" applyNumberFormat="0" applyBorder="0" applyAlignment="0" applyProtection="0"/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3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0" borderId="0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0" fontId="61" fillId="21" borderId="5" applyNumberFormat="0" applyAlignment="0" applyProtection="0"/>
    <xf numFmtId="41" fontId="0" fillId="0" borderId="0" applyFill="0" applyBorder="0" applyAlignment="0" applyProtection="0"/>
    <xf numFmtId="179" fontId="0" fillId="0" borderId="0">
      <alignment/>
      <protection/>
    </xf>
    <xf numFmtId="181" fontId="0" fillId="0" borderId="0">
      <alignment/>
      <protection/>
    </xf>
    <xf numFmtId="0" fontId="1" fillId="0" borderId="6">
      <alignment horizontal="left" wrapText="1"/>
      <protection/>
    </xf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181" fontId="0" fillId="0" borderId="0">
      <alignment/>
      <protection/>
    </xf>
    <xf numFmtId="43" fontId="21" fillId="0" borderId="0" applyFont="0" applyFill="0" applyBorder="0" applyAlignment="0" applyProtection="0"/>
    <xf numFmtId="43" fontId="59" fillId="0" borderId="0" applyFont="0" applyFill="0" applyBorder="0" applyAlignment="0" applyProtection="0"/>
  </cellStyleXfs>
  <cellXfs count="617">
    <xf numFmtId="0" fontId="0" fillId="0" borderId="0" xfId="0" applyAlignment="1">
      <alignment/>
    </xf>
    <xf numFmtId="0" fontId="0" fillId="0" borderId="0" xfId="45" applyFont="1" applyFill="1" applyBorder="1" applyAlignment="1" applyProtection="1">
      <alignment horizontal="left" vertical="center"/>
      <protection locked="0"/>
    </xf>
    <xf numFmtId="0" fontId="0" fillId="33" borderId="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 applyProtection="1">
      <alignment vertical="center"/>
      <protection locked="0"/>
    </xf>
    <xf numFmtId="0" fontId="7" fillId="33" borderId="0" xfId="45" applyFont="1" applyFill="1" applyBorder="1" applyAlignment="1" applyProtection="1">
      <alignment vertical="center"/>
      <protection locked="0"/>
    </xf>
    <xf numFmtId="2" fontId="4" fillId="33" borderId="0" xfId="49" applyNumberFormat="1" applyFont="1" applyFill="1" applyBorder="1" applyAlignment="1" applyProtection="1">
      <alignment horizontal="right" vertical="center" wrapText="1"/>
      <protection locked="0"/>
    </xf>
    <xf numFmtId="0" fontId="14" fillId="33" borderId="0" xfId="45" applyFont="1" applyFill="1" applyBorder="1" applyAlignment="1" applyProtection="1">
      <alignment horizontal="center" vertical="center"/>
      <protection locked="0"/>
    </xf>
    <xf numFmtId="4" fontId="14" fillId="33" borderId="0" xfId="45" applyNumberFormat="1" applyFont="1" applyFill="1" applyBorder="1" applyAlignment="1" applyProtection="1">
      <alignment horizontal="center" vertical="center"/>
      <protection locked="0"/>
    </xf>
    <xf numFmtId="0" fontId="0" fillId="0" borderId="0" xfId="45" applyFont="1" applyFill="1" applyBorder="1" applyAlignment="1" applyProtection="1">
      <alignment vertical="center"/>
      <protection locked="0"/>
    </xf>
    <xf numFmtId="0" fontId="7" fillId="0" borderId="0" xfId="45" applyFont="1" applyFill="1" applyBorder="1" applyAlignment="1" applyProtection="1">
      <alignment vertical="center"/>
      <protection locked="0"/>
    </xf>
    <xf numFmtId="0" fontId="5" fillId="0" borderId="0" xfId="45" applyFont="1" applyFill="1" applyBorder="1" applyAlignment="1" applyProtection="1">
      <alignment vertical="center"/>
      <protection locked="0"/>
    </xf>
    <xf numFmtId="0" fontId="11" fillId="0" borderId="0" xfId="45" applyFont="1" applyFill="1" applyBorder="1" applyAlignment="1" applyProtection="1">
      <alignment horizontal="center" vertical="center"/>
      <protection locked="0"/>
    </xf>
    <xf numFmtId="0" fontId="69" fillId="0" borderId="0" xfId="45" applyFont="1" applyFill="1" applyBorder="1" applyAlignment="1" applyProtection="1">
      <alignment vertical="center"/>
      <protection locked="0"/>
    </xf>
    <xf numFmtId="43" fontId="0" fillId="33" borderId="0" xfId="45" applyNumberFormat="1" applyFont="1" applyFill="1" applyBorder="1" applyAlignment="1" applyProtection="1">
      <alignment vertical="center"/>
      <protection locked="0"/>
    </xf>
    <xf numFmtId="0" fontId="3" fillId="33" borderId="0" xfId="45" applyFont="1" applyFill="1" applyBorder="1" applyAlignment="1" applyProtection="1">
      <alignment vertical="center"/>
      <protection locked="0"/>
    </xf>
    <xf numFmtId="0" fontId="4" fillId="33" borderId="0" xfId="45" applyFont="1" applyFill="1" applyBorder="1" applyAlignment="1" applyProtection="1">
      <alignment vertical="center"/>
      <protection locked="0"/>
    </xf>
    <xf numFmtId="43" fontId="3" fillId="33" borderId="0" xfId="45" applyNumberFormat="1" applyFont="1" applyFill="1" applyBorder="1" applyAlignment="1" applyProtection="1">
      <alignment vertical="center"/>
      <protection locked="0"/>
    </xf>
    <xf numFmtId="0" fontId="17" fillId="33" borderId="0" xfId="45" applyFont="1" applyFill="1" applyBorder="1" applyAlignment="1" applyProtection="1">
      <alignment horizontal="center" vertical="center"/>
      <protection locked="0"/>
    </xf>
    <xf numFmtId="10" fontId="0" fillId="33" borderId="0" xfId="45" applyNumberFormat="1" applyFont="1" applyFill="1" applyBorder="1" applyAlignment="1" applyProtection="1">
      <alignment vertical="center"/>
      <protection locked="0"/>
    </xf>
    <xf numFmtId="0" fontId="0" fillId="0" borderId="0" xfId="45" applyFont="1" applyFill="1" applyBorder="1" applyAlignment="1" applyProtection="1">
      <alignment horizontal="center" vertical="center"/>
      <protection locked="0"/>
    </xf>
    <xf numFmtId="0" fontId="0" fillId="34" borderId="0" xfId="45" applyFont="1" applyFill="1" applyBorder="1" applyAlignment="1" applyProtection="1">
      <alignment horizontal="left" vertical="center"/>
      <protection locked="0"/>
    </xf>
    <xf numFmtId="0" fontId="3" fillId="34" borderId="0" xfId="45" applyFont="1" applyFill="1" applyBorder="1" applyAlignment="1" applyProtection="1">
      <alignment horizontal="left" vertical="center"/>
      <protection locked="0"/>
    </xf>
    <xf numFmtId="10" fontId="19" fillId="34" borderId="0" xfId="45" applyNumberFormat="1" applyFont="1" applyFill="1" applyBorder="1" applyAlignment="1" applyProtection="1">
      <alignment horizontal="left" vertical="center"/>
      <protection locked="0"/>
    </xf>
    <xf numFmtId="10" fontId="12" fillId="34" borderId="0" xfId="45" applyNumberFormat="1" applyFont="1" applyFill="1" applyBorder="1" applyAlignment="1" applyProtection="1">
      <alignment horizontal="left" vertical="center"/>
      <protection locked="0"/>
    </xf>
    <xf numFmtId="0" fontId="20" fillId="35" borderId="11" xfId="45" applyFont="1" applyFill="1" applyBorder="1" applyAlignment="1" applyProtection="1">
      <alignment horizontal="center" vertical="center"/>
      <protection locked="0"/>
    </xf>
    <xf numFmtId="180" fontId="5" fillId="35" borderId="11" xfId="45" applyNumberFormat="1" applyFont="1" applyFill="1" applyBorder="1" applyAlignment="1" applyProtection="1">
      <alignment vertical="center"/>
      <protection locked="0"/>
    </xf>
    <xf numFmtId="0" fontId="0" fillId="0" borderId="12" xfId="45" applyFont="1" applyBorder="1" applyAlignment="1" applyProtection="1">
      <alignment horizontal="center" vertical="center"/>
      <protection locked="0"/>
    </xf>
    <xf numFmtId="0" fontId="0" fillId="0" borderId="13" xfId="45" applyFont="1" applyBorder="1" applyAlignment="1" applyProtection="1">
      <alignment vertical="center"/>
      <protection locked="0"/>
    </xf>
    <xf numFmtId="0" fontId="0" fillId="0" borderId="13" xfId="45" applyFont="1" applyFill="1" applyBorder="1" applyAlignment="1" applyProtection="1">
      <alignment horizontal="center" vertical="center"/>
      <protection locked="0"/>
    </xf>
    <xf numFmtId="0" fontId="2" fillId="0" borderId="13" xfId="45" applyFont="1" applyBorder="1" applyAlignment="1" applyProtection="1">
      <alignment vertical="center"/>
      <protection locked="0"/>
    </xf>
    <xf numFmtId="0" fontId="2" fillId="0" borderId="14" xfId="45" applyFont="1" applyBorder="1" applyAlignment="1" applyProtection="1">
      <alignment vertical="center"/>
      <protection locked="0"/>
    </xf>
    <xf numFmtId="0" fontId="0" fillId="0" borderId="11" xfId="45" applyFont="1" applyBorder="1" applyAlignment="1" applyProtection="1">
      <alignment vertical="center"/>
      <protection locked="0"/>
    </xf>
    <xf numFmtId="0" fontId="0" fillId="0" borderId="0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/>
      <protection locked="0"/>
    </xf>
    <xf numFmtId="0" fontId="3" fillId="0" borderId="15" xfId="45" applyFont="1" applyBorder="1" applyAlignment="1" applyProtection="1">
      <alignment vertical="center"/>
      <protection locked="0"/>
    </xf>
    <xf numFmtId="0" fontId="5" fillId="0" borderId="0" xfId="45" applyFont="1" applyBorder="1" applyAlignment="1" applyProtection="1">
      <alignment vertical="center"/>
      <protection locked="0"/>
    </xf>
    <xf numFmtId="0" fontId="5" fillId="0" borderId="15" xfId="45" applyFont="1" applyBorder="1" applyAlignment="1" applyProtection="1">
      <alignment vertical="center"/>
      <protection locked="0"/>
    </xf>
    <xf numFmtId="0" fontId="4" fillId="0" borderId="0" xfId="45" applyFont="1" applyBorder="1" applyAlignment="1" applyProtection="1">
      <alignment vertical="center" wrapText="1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0" fontId="4" fillId="0" borderId="0" xfId="45" applyFont="1" applyBorder="1" applyAlignment="1" applyProtection="1">
      <alignment horizontal="center" vertical="center" wrapText="1"/>
      <protection locked="0"/>
    </xf>
    <xf numFmtId="4" fontId="4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45" applyFont="1" applyBorder="1" applyAlignment="1" applyProtection="1">
      <alignment horizontal="center" vertical="center" wrapText="1"/>
      <protection locked="0"/>
    </xf>
    <xf numFmtId="0" fontId="0" fillId="0" borderId="0" xfId="45" applyFont="1" applyBorder="1" applyAlignment="1" applyProtection="1">
      <alignment vertical="center" wrapText="1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10" fontId="5" fillId="36" borderId="0" xfId="74" applyNumberFormat="1" applyFont="1" applyFill="1" applyBorder="1" applyAlignment="1" applyProtection="1">
      <alignment horizontal="center" vertical="center"/>
      <protection locked="0"/>
    </xf>
    <xf numFmtId="10" fontId="5" fillId="0" borderId="0" xfId="74" applyNumberFormat="1" applyFont="1" applyFill="1" applyBorder="1" applyAlignment="1" applyProtection="1">
      <alignment horizontal="center" vertical="center"/>
      <protection locked="0"/>
    </xf>
    <xf numFmtId="181" fontId="5" fillId="0" borderId="0" xfId="89" applyNumberFormat="1" applyFont="1" applyFill="1" applyBorder="1" applyAlignment="1" applyProtection="1">
      <alignment horizontal="center" vertical="center"/>
      <protection locked="0"/>
    </xf>
    <xf numFmtId="10" fontId="3" fillId="36" borderId="0" xfId="74" applyNumberFormat="1" applyFont="1" applyFill="1" applyBorder="1" applyAlignment="1" applyProtection="1">
      <alignment vertical="center"/>
      <protection locked="0"/>
    </xf>
    <xf numFmtId="10" fontId="3" fillId="37" borderId="0" xfId="74" applyNumberFormat="1" applyFont="1" applyFill="1" applyBorder="1" applyAlignment="1" applyProtection="1">
      <alignment vertical="center"/>
      <protection locked="0"/>
    </xf>
    <xf numFmtId="181" fontId="3" fillId="37" borderId="0" xfId="89" applyNumberFormat="1" applyFont="1" applyFill="1" applyBorder="1" applyAlignment="1" applyProtection="1">
      <alignment vertical="center"/>
      <protection locked="0"/>
    </xf>
    <xf numFmtId="10" fontId="3" fillId="37" borderId="0" xfId="74" applyNumberFormat="1" applyFont="1" applyFill="1" applyBorder="1" applyAlignment="1" applyProtection="1">
      <alignment horizontal="center" vertical="center"/>
      <protection locked="0"/>
    </xf>
    <xf numFmtId="4" fontId="10" fillId="38" borderId="0" xfId="89" applyNumberFormat="1" applyFont="1" applyFill="1" applyBorder="1" applyAlignment="1" applyProtection="1">
      <alignment vertical="center"/>
      <protection locked="0"/>
    </xf>
    <xf numFmtId="181" fontId="3" fillId="37" borderId="0" xfId="89" applyNumberFormat="1" applyFont="1" applyFill="1" applyBorder="1" applyAlignment="1" applyProtection="1">
      <alignment horizontal="center" vertical="center"/>
      <protection locked="0"/>
    </xf>
    <xf numFmtId="10" fontId="0" fillId="36" borderId="0" xfId="74" applyNumberFormat="1" applyFont="1" applyFill="1" applyBorder="1" applyAlignment="1" applyProtection="1">
      <alignment vertical="center"/>
      <protection locked="0"/>
    </xf>
    <xf numFmtId="10" fontId="0" fillId="0" borderId="0" xfId="74" applyNumberFormat="1" applyFont="1" applyFill="1" applyBorder="1" applyAlignment="1" applyProtection="1">
      <alignment horizontal="center" vertical="center"/>
      <protection locked="0"/>
    </xf>
    <xf numFmtId="181" fontId="0" fillId="0" borderId="0" xfId="89" applyNumberFormat="1" applyFont="1" applyFill="1" applyBorder="1" applyAlignment="1" applyProtection="1">
      <alignment vertical="center"/>
      <protection locked="0"/>
    </xf>
    <xf numFmtId="4" fontId="0" fillId="0" borderId="16" xfId="71" applyNumberFormat="1" applyFont="1" applyFill="1" applyBorder="1" applyAlignment="1" applyProtection="1">
      <alignment horizontal="center" vertical="center"/>
      <protection locked="0"/>
    </xf>
    <xf numFmtId="4" fontId="0" fillId="0" borderId="17" xfId="71" applyNumberFormat="1" applyFont="1" applyFill="1" applyBorder="1" applyAlignment="1" applyProtection="1">
      <alignment horizontal="center" vertical="center"/>
      <protection locked="0"/>
    </xf>
    <xf numFmtId="4" fontId="0" fillId="0" borderId="16" xfId="71" applyNumberFormat="1" applyFont="1" applyFill="1" applyBorder="1" applyAlignment="1" applyProtection="1">
      <alignment horizontal="center" vertical="center"/>
      <protection locked="0"/>
    </xf>
    <xf numFmtId="4" fontId="0" fillId="0" borderId="18" xfId="71" applyNumberFormat="1" applyFont="1" applyFill="1" applyBorder="1" applyAlignment="1" applyProtection="1">
      <alignment horizontal="center" vertical="center"/>
      <protection locked="0"/>
    </xf>
    <xf numFmtId="4" fontId="0" fillId="0" borderId="19" xfId="71" applyNumberFormat="1" applyFont="1" applyFill="1" applyBorder="1" applyAlignment="1" applyProtection="1">
      <alignment horizontal="center" vertical="center"/>
      <protection locked="0"/>
    </xf>
    <xf numFmtId="10" fontId="0" fillId="0" borderId="0" xfId="74" applyNumberFormat="1" applyFont="1" applyFill="1" applyBorder="1" applyAlignment="1" applyProtection="1">
      <alignment vertical="center"/>
      <protection locked="0"/>
    </xf>
    <xf numFmtId="4" fontId="0" fillId="0" borderId="20" xfId="71" applyNumberFormat="1" applyFont="1" applyFill="1" applyBorder="1" applyAlignment="1" applyProtection="1">
      <alignment horizontal="center" vertical="center"/>
      <protection locked="0"/>
    </xf>
    <xf numFmtId="4" fontId="0" fillId="0" borderId="21" xfId="71" applyNumberFormat="1" applyFont="1" applyFill="1" applyBorder="1" applyAlignment="1" applyProtection="1">
      <alignment horizontal="center" vertical="center"/>
      <protection locked="0"/>
    </xf>
    <xf numFmtId="4" fontId="0" fillId="0" borderId="22" xfId="71" applyNumberFormat="1" applyFont="1" applyFill="1" applyBorder="1" applyAlignment="1" applyProtection="1">
      <alignment horizontal="center" vertical="center"/>
      <protection locked="0"/>
    </xf>
    <xf numFmtId="4" fontId="0" fillId="0" borderId="23" xfId="71" applyNumberFormat="1" applyFont="1" applyFill="1" applyBorder="1" applyAlignment="1" applyProtection="1">
      <alignment horizontal="center" vertical="center"/>
      <protection locked="0"/>
    </xf>
    <xf numFmtId="4" fontId="0" fillId="0" borderId="19" xfId="71" applyNumberFormat="1" applyFont="1" applyFill="1" applyBorder="1" applyAlignment="1" applyProtection="1">
      <alignment horizontal="center" vertical="center"/>
      <protection locked="0"/>
    </xf>
    <xf numFmtId="4" fontId="0" fillId="0" borderId="24" xfId="71" applyNumberFormat="1" applyFont="1" applyFill="1" applyBorder="1" applyAlignment="1" applyProtection="1">
      <alignment horizontal="center" vertical="center"/>
      <protection locked="0"/>
    </xf>
    <xf numFmtId="4" fontId="0" fillId="0" borderId="25" xfId="71" applyNumberFormat="1" applyFont="1" applyFill="1" applyBorder="1" applyAlignment="1" applyProtection="1">
      <alignment horizontal="center" vertical="center"/>
      <protection locked="0"/>
    </xf>
    <xf numFmtId="4" fontId="0" fillId="0" borderId="26" xfId="71" applyNumberFormat="1" applyFont="1" applyFill="1" applyBorder="1" applyAlignment="1" applyProtection="1">
      <alignment horizontal="center" vertical="center"/>
      <protection locked="0"/>
    </xf>
    <xf numFmtId="4" fontId="0" fillId="0" borderId="22" xfId="71" applyNumberFormat="1" applyFont="1" applyFill="1" applyBorder="1" applyAlignment="1" applyProtection="1">
      <alignment horizontal="center" vertical="center"/>
      <protection locked="0"/>
    </xf>
    <xf numFmtId="4" fontId="0" fillId="0" borderId="27" xfId="71" applyNumberFormat="1" applyFont="1" applyFill="1" applyBorder="1" applyAlignment="1" applyProtection="1">
      <alignment horizontal="center" vertical="center"/>
      <protection locked="0"/>
    </xf>
    <xf numFmtId="4" fontId="0" fillId="0" borderId="18" xfId="71" applyNumberFormat="1" applyFont="1" applyFill="1" applyBorder="1" applyAlignment="1" applyProtection="1">
      <alignment horizontal="center" vertical="center"/>
      <protection locked="0"/>
    </xf>
    <xf numFmtId="4" fontId="0" fillId="0" borderId="25" xfId="71" applyNumberFormat="1" applyFont="1" applyFill="1" applyBorder="1" applyAlignment="1" applyProtection="1">
      <alignment horizontal="center" vertical="center"/>
      <protection locked="0"/>
    </xf>
    <xf numFmtId="4" fontId="0" fillId="0" borderId="0" xfId="71" applyNumberFormat="1" applyFont="1" applyFill="1" applyBorder="1" applyAlignment="1" applyProtection="1">
      <alignment horizontal="center" vertical="center"/>
      <protection locked="0"/>
    </xf>
    <xf numFmtId="4" fontId="0" fillId="0" borderId="28" xfId="71" applyNumberFormat="1" applyFont="1" applyFill="1" applyBorder="1" applyAlignment="1" applyProtection="1">
      <alignment horizontal="center" vertical="center"/>
      <protection locked="0"/>
    </xf>
    <xf numFmtId="4" fontId="0" fillId="0" borderId="29" xfId="71" applyNumberFormat="1" applyFont="1" applyFill="1" applyBorder="1" applyAlignment="1" applyProtection="1">
      <alignment horizontal="center" vertical="center"/>
      <protection locked="0"/>
    </xf>
    <xf numFmtId="4" fontId="0" fillId="0" borderId="30" xfId="71" applyNumberFormat="1" applyFont="1" applyFill="1" applyBorder="1" applyAlignment="1" applyProtection="1">
      <alignment horizontal="center" vertical="center"/>
      <protection locked="0"/>
    </xf>
    <xf numFmtId="4" fontId="0" fillId="0" borderId="31" xfId="71" applyNumberFormat="1" applyFont="1" applyFill="1" applyBorder="1" applyAlignment="1" applyProtection="1">
      <alignment horizontal="center" vertical="center"/>
      <protection locked="0"/>
    </xf>
    <xf numFmtId="4" fontId="0" fillId="0" borderId="32" xfId="71" applyNumberFormat="1" applyFont="1" applyFill="1" applyBorder="1" applyAlignment="1" applyProtection="1">
      <alignment horizontal="center" vertical="center"/>
      <protection locked="0"/>
    </xf>
    <xf numFmtId="4" fontId="0" fillId="0" borderId="28" xfId="71" applyNumberFormat="1" applyFont="1" applyFill="1" applyBorder="1" applyAlignment="1" applyProtection="1">
      <alignment horizontal="center" vertical="center"/>
      <protection locked="0"/>
    </xf>
    <xf numFmtId="4" fontId="0" fillId="0" borderId="32" xfId="71" applyNumberFormat="1" applyFont="1" applyFill="1" applyBorder="1" applyAlignment="1" applyProtection="1">
      <alignment horizontal="center" vertical="center"/>
      <protection locked="0"/>
    </xf>
    <xf numFmtId="4" fontId="0" fillId="0" borderId="30" xfId="71" applyNumberFormat="1" applyFont="1" applyFill="1" applyBorder="1" applyAlignment="1" applyProtection="1">
      <alignment horizontal="center" vertical="center"/>
      <protection locked="0"/>
    </xf>
    <xf numFmtId="4" fontId="0" fillId="0" borderId="33" xfId="71" applyNumberFormat="1" applyFont="1" applyFill="1" applyBorder="1" applyAlignment="1" applyProtection="1">
      <alignment horizontal="center" vertical="center"/>
      <protection locked="0"/>
    </xf>
    <xf numFmtId="4" fontId="0" fillId="0" borderId="34" xfId="71" applyNumberFormat="1" applyFont="1" applyFill="1" applyBorder="1" applyAlignment="1" applyProtection="1">
      <alignment horizontal="center" vertical="center"/>
      <protection locked="0"/>
    </xf>
    <xf numFmtId="4" fontId="0" fillId="0" borderId="35" xfId="71" applyNumberFormat="1" applyFont="1" applyFill="1" applyBorder="1" applyAlignment="1" applyProtection="1">
      <alignment horizontal="center" vertical="center"/>
      <protection locked="0"/>
    </xf>
    <xf numFmtId="4" fontId="0" fillId="0" borderId="36" xfId="71" applyNumberFormat="1" applyFont="1" applyFill="1" applyBorder="1" applyAlignment="1" applyProtection="1">
      <alignment horizontal="center" vertical="center"/>
      <protection locked="0"/>
    </xf>
    <xf numFmtId="4" fontId="0" fillId="0" borderId="37" xfId="71" applyNumberFormat="1" applyFont="1" applyFill="1" applyBorder="1" applyAlignment="1" applyProtection="1">
      <alignment horizontal="center" vertical="center"/>
      <protection locked="0"/>
    </xf>
    <xf numFmtId="4" fontId="0" fillId="0" borderId="38" xfId="71" applyNumberFormat="1" applyFont="1" applyFill="1" applyBorder="1" applyAlignment="1" applyProtection="1">
      <alignment horizontal="center" vertical="center"/>
      <protection locked="0"/>
    </xf>
    <xf numFmtId="10" fontId="70" fillId="39" borderId="39" xfId="74" applyNumberFormat="1" applyFont="1" applyFill="1" applyBorder="1" applyAlignment="1" applyProtection="1">
      <alignment vertical="center"/>
      <protection locked="0"/>
    </xf>
    <xf numFmtId="10" fontId="71" fillId="40" borderId="0" xfId="74" applyNumberFormat="1" applyFont="1" applyFill="1" applyBorder="1" applyAlignment="1" applyProtection="1">
      <alignment vertical="center"/>
      <protection locked="0"/>
    </xf>
    <xf numFmtId="181" fontId="71" fillId="40" borderId="0" xfId="89" applyNumberFormat="1" applyFont="1" applyFill="1" applyBorder="1" applyAlignment="1" applyProtection="1">
      <alignment vertical="center"/>
      <protection locked="0"/>
    </xf>
    <xf numFmtId="10" fontId="71" fillId="40" borderId="0" xfId="74" applyNumberFormat="1" applyFont="1" applyFill="1" applyBorder="1" applyAlignment="1" applyProtection="1">
      <alignment horizontal="center" vertical="center"/>
      <protection locked="0"/>
    </xf>
    <xf numFmtId="0" fontId="14" fillId="0" borderId="0" xfId="45" applyFont="1" applyFill="1" applyBorder="1" applyAlignment="1" applyProtection="1">
      <alignment vertical="center"/>
      <protection locked="0"/>
    </xf>
    <xf numFmtId="0" fontId="14" fillId="0" borderId="0" xfId="45" applyFont="1" applyFill="1" applyBorder="1" applyAlignment="1" applyProtection="1">
      <alignment horizontal="center" vertical="center" wrapText="1"/>
      <protection locked="0"/>
    </xf>
    <xf numFmtId="0" fontId="7" fillId="0" borderId="0" xfId="45" applyFont="1" applyBorder="1" applyAlignment="1" applyProtection="1">
      <alignment horizontal="left" vertical="center" wrapText="1"/>
      <protection locked="0"/>
    </xf>
    <xf numFmtId="0" fontId="14" fillId="0" borderId="0" xfId="45" applyFont="1" applyAlignment="1" applyProtection="1">
      <alignment horizontal="center" vertical="center"/>
      <protection locked="0"/>
    </xf>
    <xf numFmtId="4" fontId="14" fillId="0" borderId="0" xfId="45" applyNumberFormat="1" applyFont="1" applyFill="1" applyAlignment="1" applyProtection="1">
      <alignment horizontal="center" vertical="center"/>
      <protection locked="0"/>
    </xf>
    <xf numFmtId="0" fontId="14" fillId="0" borderId="0" xfId="45" applyFont="1" applyAlignment="1" applyProtection="1">
      <alignment horizontal="right" vertical="center"/>
      <protection locked="0"/>
    </xf>
    <xf numFmtId="10" fontId="14" fillId="0" borderId="0" xfId="45" applyNumberFormat="1" applyFont="1" applyAlignment="1" applyProtection="1">
      <alignment horizontal="center" vertical="center"/>
      <protection locked="0"/>
    </xf>
    <xf numFmtId="0" fontId="15" fillId="0" borderId="0" xfId="45" applyFont="1" applyBorder="1" applyAlignment="1" applyProtection="1">
      <alignment vertical="center"/>
      <protection locked="0"/>
    </xf>
    <xf numFmtId="0" fontId="15" fillId="0" borderId="0" xfId="45" applyFont="1" applyFill="1" applyBorder="1" applyAlignment="1" applyProtection="1">
      <alignment horizontal="center" vertical="center" wrapText="1"/>
      <protection locked="0"/>
    </xf>
    <xf numFmtId="0" fontId="16" fillId="0" borderId="0" xfId="45" applyFont="1" applyBorder="1" applyAlignment="1" applyProtection="1">
      <alignment horizontal="center" vertical="center" wrapText="1"/>
      <protection locked="0"/>
    </xf>
    <xf numFmtId="0" fontId="16" fillId="0" borderId="0" xfId="45" applyFont="1" applyFill="1" applyBorder="1" applyAlignment="1" applyProtection="1">
      <alignment horizontal="center" vertical="center" wrapText="1"/>
      <protection locked="0"/>
    </xf>
    <xf numFmtId="4" fontId="0" fillId="0" borderId="0" xfId="45" applyNumberFormat="1" applyFont="1" applyBorder="1" applyAlignment="1" applyProtection="1">
      <alignment vertical="center"/>
      <protection locked="0"/>
    </xf>
    <xf numFmtId="4" fontId="0" fillId="0" borderId="0" xfId="45" applyNumberFormat="1" applyFont="1" applyBorder="1" applyAlignment="1" applyProtection="1">
      <alignment horizontal="center" vertical="center"/>
      <protection locked="0"/>
    </xf>
    <xf numFmtId="0" fontId="14" fillId="0" borderId="0" xfId="45" applyFont="1" applyBorder="1" applyAlignment="1" applyProtection="1">
      <alignment horizontal="center" vertical="center"/>
      <protection locked="0"/>
    </xf>
    <xf numFmtId="4" fontId="0" fillId="0" borderId="0" xfId="45" applyNumberFormat="1" applyFont="1" applyAlignment="1" applyProtection="1">
      <alignment horizontal="center" vertical="center"/>
      <protection locked="0"/>
    </xf>
    <xf numFmtId="0" fontId="7" fillId="0" borderId="0" xfId="45" applyFont="1" applyBorder="1" applyAlignment="1" applyProtection="1">
      <alignment horizontal="center" vertical="center" wrapText="1"/>
      <protection locked="0"/>
    </xf>
    <xf numFmtId="0" fontId="0" fillId="0" borderId="0" xfId="45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80" fontId="0" fillId="0" borderId="0" xfId="45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Border="1" applyAlignment="1" applyProtection="1">
      <alignment horizontal="left" vertical="center"/>
      <protection locked="0"/>
    </xf>
    <xf numFmtId="4" fontId="0" fillId="0" borderId="0" xfId="45" applyNumberFormat="1" applyFont="1" applyFill="1" applyBorder="1" applyAlignment="1" applyProtection="1">
      <alignment horizontal="center" vertical="center"/>
      <protection locked="0"/>
    </xf>
    <xf numFmtId="178" fontId="0" fillId="0" borderId="0" xfId="49" applyFont="1" applyFill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195" fontId="4" fillId="0" borderId="0" xfId="57" applyNumberFormat="1" applyFont="1" applyFill="1" applyBorder="1" applyAlignment="1" applyProtection="1">
      <alignment horizontal="center" vertical="center"/>
      <protection locked="0"/>
    </xf>
    <xf numFmtId="0" fontId="4" fillId="0" borderId="0" xfId="57" applyFont="1" applyFill="1" applyBorder="1" applyAlignment="1" applyProtection="1">
      <alignment horizontal="center" vertical="center"/>
      <protection locked="0"/>
    </xf>
    <xf numFmtId="0" fontId="3" fillId="41" borderId="40" xfId="45" applyFont="1" applyFill="1" applyBorder="1" applyAlignment="1" applyProtection="1">
      <alignment horizontal="center" vertical="center" wrapText="1"/>
      <protection locked="0"/>
    </xf>
    <xf numFmtId="0" fontId="3" fillId="41" borderId="0" xfId="45" applyFont="1" applyFill="1" applyBorder="1" applyAlignment="1" applyProtection="1">
      <alignment horizontal="center" vertical="center" wrapText="1"/>
      <protection locked="0"/>
    </xf>
    <xf numFmtId="0" fontId="4" fillId="0" borderId="11" xfId="45" applyFont="1" applyBorder="1" applyAlignment="1" applyProtection="1">
      <alignment vertical="center" wrapText="1"/>
      <protection hidden="1"/>
    </xf>
    <xf numFmtId="0" fontId="4" fillId="0" borderId="0" xfId="45" applyFont="1" applyBorder="1" applyAlignment="1" applyProtection="1">
      <alignment horizontal="center" vertical="center" wrapText="1"/>
      <protection hidden="1"/>
    </xf>
    <xf numFmtId="0" fontId="4" fillId="0" borderId="0" xfId="45" applyFont="1" applyFill="1" applyBorder="1" applyAlignment="1" applyProtection="1">
      <alignment vertical="center"/>
      <protection hidden="1"/>
    </xf>
    <xf numFmtId="0" fontId="4" fillId="0" borderId="0" xfId="45" applyFont="1" applyBorder="1" applyAlignment="1" applyProtection="1">
      <alignment vertical="center"/>
      <protection hidden="1"/>
    </xf>
    <xf numFmtId="0" fontId="7" fillId="0" borderId="0" xfId="45" applyFont="1" applyFill="1" applyBorder="1" applyAlignment="1" applyProtection="1">
      <alignment vertical="center"/>
      <protection hidden="1"/>
    </xf>
    <xf numFmtId="180" fontId="4" fillId="0" borderId="15" xfId="45" applyNumberFormat="1" applyFont="1" applyBorder="1" applyAlignment="1" applyProtection="1">
      <alignment horizontal="center" vertical="center" wrapText="1"/>
      <protection hidden="1"/>
    </xf>
    <xf numFmtId="0" fontId="4" fillId="0" borderId="11" xfId="45" applyFont="1" applyBorder="1" applyAlignment="1" applyProtection="1">
      <alignment horizontal="left" vertical="center"/>
      <protection hidden="1"/>
    </xf>
    <xf numFmtId="0" fontId="4" fillId="0" borderId="0" xfId="45" applyFont="1" applyFill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4" fillId="0" borderId="15" xfId="45" applyFont="1" applyBorder="1" applyAlignment="1" applyProtection="1">
      <alignment horizontal="center" vertical="center" wrapText="1"/>
      <protection hidden="1"/>
    </xf>
    <xf numFmtId="0" fontId="4" fillId="0" borderId="11" xfId="45" applyFont="1" applyBorder="1" applyAlignment="1" applyProtection="1">
      <alignment vertical="center"/>
      <protection hidden="1"/>
    </xf>
    <xf numFmtId="0" fontId="8" fillId="0" borderId="0" xfId="45" applyFont="1" applyBorder="1" applyAlignment="1" applyProtection="1">
      <alignment vertical="center" wrapText="1"/>
      <protection hidden="1"/>
    </xf>
    <xf numFmtId="202" fontId="4" fillId="0" borderId="0" xfId="49" applyNumberFormat="1" applyFont="1" applyFill="1" applyBorder="1" applyAlignment="1" applyProtection="1">
      <alignment horizontal="center" vertical="center" wrapText="1"/>
      <protection hidden="1"/>
    </xf>
    <xf numFmtId="178" fontId="4" fillId="0" borderId="15" xfId="45" applyNumberFormat="1" applyFont="1" applyBorder="1" applyAlignment="1" applyProtection="1">
      <alignment horizontal="center" vertical="center" wrapText="1"/>
      <protection hidden="1"/>
    </xf>
    <xf numFmtId="4" fontId="4" fillId="0" borderId="0" xfId="45" applyNumberFormat="1" applyFont="1" applyFill="1" applyBorder="1" applyAlignment="1" applyProtection="1">
      <alignment horizontal="center" vertical="center" wrapText="1"/>
      <protection hidden="1"/>
    </xf>
    <xf numFmtId="206" fontId="4" fillId="0" borderId="0" xfId="45" applyNumberFormat="1" applyFont="1" applyBorder="1" applyAlignment="1" applyProtection="1">
      <alignment horizontal="center" vertical="center" wrapText="1"/>
      <protection hidden="1"/>
    </xf>
    <xf numFmtId="178" fontId="4" fillId="0" borderId="15" xfId="49" applyFont="1" applyFill="1" applyBorder="1" applyAlignment="1" applyProtection="1">
      <alignment horizontal="center" vertical="center" wrapText="1"/>
      <protection hidden="1"/>
    </xf>
    <xf numFmtId="0" fontId="4" fillId="0" borderId="11" xfId="45" applyFont="1" applyBorder="1" applyAlignment="1" applyProtection="1">
      <alignment horizontal="left" vertical="center" wrapText="1"/>
      <protection hidden="1"/>
    </xf>
    <xf numFmtId="0" fontId="8" fillId="0" borderId="0" xfId="45" applyFont="1" applyBorder="1" applyAlignment="1" applyProtection="1">
      <alignment horizontal="center" vertical="center" wrapText="1"/>
      <protection hidden="1"/>
    </xf>
    <xf numFmtId="178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15" xfId="45" applyNumberFormat="1" applyFont="1" applyBorder="1" applyAlignment="1" applyProtection="1">
      <alignment horizontal="center" vertical="center" wrapText="1"/>
      <protection hidden="1"/>
    </xf>
    <xf numFmtId="0" fontId="4" fillId="0" borderId="41" xfId="45" applyFont="1" applyBorder="1" applyAlignment="1" applyProtection="1">
      <alignment vertical="center"/>
      <protection hidden="1"/>
    </xf>
    <xf numFmtId="0" fontId="7" fillId="0" borderId="42" xfId="45" applyFont="1" applyFill="1" applyBorder="1" applyAlignment="1" applyProtection="1">
      <alignment vertical="center"/>
      <protection hidden="1"/>
    </xf>
    <xf numFmtId="0" fontId="4" fillId="0" borderId="42" xfId="45" applyFont="1" applyBorder="1" applyAlignment="1" applyProtection="1">
      <alignment vertical="center" wrapText="1"/>
      <protection hidden="1"/>
    </xf>
    <xf numFmtId="0" fontId="8" fillId="0" borderId="42" xfId="45" applyFont="1" applyBorder="1" applyAlignment="1" applyProtection="1">
      <alignment vertical="center" wrapText="1"/>
      <protection hidden="1"/>
    </xf>
    <xf numFmtId="209" fontId="4" fillId="0" borderId="42" xfId="49" applyNumberFormat="1" applyFont="1" applyFill="1" applyBorder="1" applyAlignment="1" applyProtection="1">
      <alignment horizontal="center" vertical="center" wrapText="1"/>
      <protection hidden="1"/>
    </xf>
    <xf numFmtId="0" fontId="7" fillId="0" borderId="43" xfId="45" applyFont="1" applyFill="1" applyBorder="1" applyAlignment="1" applyProtection="1">
      <alignment vertical="center"/>
      <protection hidden="1"/>
    </xf>
    <xf numFmtId="0" fontId="0" fillId="0" borderId="11" xfId="45" applyFont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vertical="center" wrapText="1"/>
      <protection hidden="1"/>
    </xf>
    <xf numFmtId="0" fontId="0" fillId="0" borderId="0" xfId="45" applyFont="1" applyFill="1" applyBorder="1" applyAlignment="1" applyProtection="1">
      <alignment vertical="center" wrapText="1"/>
      <protection hidden="1"/>
    </xf>
    <xf numFmtId="0" fontId="0" fillId="0" borderId="0" xfId="45" applyFont="1" applyBorder="1" applyAlignment="1" applyProtection="1">
      <alignment horizontal="left" vertical="center" wrapText="1"/>
      <protection hidden="1"/>
    </xf>
    <xf numFmtId="0" fontId="0" fillId="0" borderId="0" xfId="45" applyFont="1" applyBorder="1" applyAlignment="1" applyProtection="1">
      <alignment horizontal="center" vertical="center" wrapText="1"/>
      <protection hidden="1"/>
    </xf>
    <xf numFmtId="4" fontId="0" fillId="0" borderId="0" xfId="45" applyNumberFormat="1" applyFont="1" applyFill="1" applyBorder="1" applyAlignment="1" applyProtection="1">
      <alignment horizontal="center" vertical="center" wrapText="1"/>
      <protection hidden="1"/>
    </xf>
    <xf numFmtId="0" fontId="0" fillId="0" borderId="15" xfId="45" applyFont="1" applyBorder="1" applyAlignment="1" applyProtection="1">
      <alignment horizontal="center" vertical="center" wrapText="1"/>
      <protection hidden="1"/>
    </xf>
    <xf numFmtId="49" fontId="70" fillId="40" borderId="44" xfId="45" applyNumberFormat="1" applyFont="1" applyFill="1" applyBorder="1" applyAlignment="1" applyProtection="1">
      <alignment horizontal="center" vertical="center"/>
      <protection hidden="1"/>
    </xf>
    <xf numFmtId="0" fontId="70" fillId="40" borderId="45" xfId="45" applyFont="1" applyFill="1" applyBorder="1" applyAlignment="1" applyProtection="1">
      <alignment horizontal="center" vertical="center" wrapText="1"/>
      <protection hidden="1"/>
    </xf>
    <xf numFmtId="0" fontId="70" fillId="40" borderId="46" xfId="45" applyFont="1" applyFill="1" applyBorder="1" applyAlignment="1" applyProtection="1">
      <alignment horizontal="left" vertical="center" wrapText="1"/>
      <protection hidden="1"/>
    </xf>
    <xf numFmtId="0" fontId="70" fillId="40" borderId="47" xfId="45" applyFont="1" applyFill="1" applyBorder="1" applyAlignment="1" applyProtection="1">
      <alignment horizontal="center" vertical="center" wrapText="1"/>
      <protection hidden="1"/>
    </xf>
    <xf numFmtId="4" fontId="70" fillId="39" borderId="46" xfId="45" applyNumberFormat="1" applyFont="1" applyFill="1" applyBorder="1" applyAlignment="1" applyProtection="1">
      <alignment horizontal="center" vertical="center" wrapText="1"/>
      <protection hidden="1"/>
    </xf>
    <xf numFmtId="4" fontId="70" fillId="40" borderId="47" xfId="45" applyNumberFormat="1" applyFont="1" applyFill="1" applyBorder="1" applyAlignment="1" applyProtection="1">
      <alignment horizontal="center" vertical="center" wrapText="1"/>
      <protection hidden="1"/>
    </xf>
    <xf numFmtId="178" fontId="70" fillId="40" borderId="47" xfId="49" applyFont="1" applyFill="1" applyBorder="1" applyAlignment="1" applyProtection="1">
      <alignment horizontal="center" vertical="center" wrapText="1"/>
      <protection hidden="1"/>
    </xf>
    <xf numFmtId="180" fontId="70" fillId="40" borderId="48" xfId="45" applyNumberFormat="1" applyFont="1" applyFill="1" applyBorder="1" applyAlignment="1" applyProtection="1">
      <alignment horizontal="center" vertical="center" wrapText="1"/>
      <protection hidden="1"/>
    </xf>
    <xf numFmtId="182" fontId="10" fillId="42" borderId="49" xfId="45" applyNumberFormat="1" applyFont="1" applyFill="1" applyBorder="1" applyAlignment="1" applyProtection="1">
      <alignment horizontal="center" vertical="center" wrapText="1"/>
      <protection hidden="1"/>
    </xf>
    <xf numFmtId="182" fontId="10" fillId="42" borderId="50" xfId="45" applyNumberFormat="1" applyFont="1" applyFill="1" applyBorder="1" applyAlignment="1" applyProtection="1">
      <alignment horizontal="center" vertical="center" wrapText="1"/>
      <protection hidden="1"/>
    </xf>
    <xf numFmtId="182" fontId="10" fillId="43" borderId="51" xfId="45" applyNumberFormat="1" applyFont="1" applyFill="1" applyBorder="1" applyAlignment="1" applyProtection="1">
      <alignment horizontal="center" vertical="center" wrapText="1"/>
      <protection hidden="1"/>
    </xf>
    <xf numFmtId="0" fontId="10" fillId="44" borderId="51" xfId="45" applyFont="1" applyFill="1" applyBorder="1" applyAlignment="1" applyProtection="1">
      <alignment horizontal="left" vertical="center" wrapText="1"/>
      <protection hidden="1"/>
    </xf>
    <xf numFmtId="178" fontId="10" fillId="44" borderId="51" xfId="45" applyNumberFormat="1" applyFont="1" applyFill="1" applyBorder="1" applyAlignment="1" applyProtection="1">
      <alignment horizontal="centerContinuous" vertical="center" wrapText="1"/>
      <protection hidden="1"/>
    </xf>
    <xf numFmtId="178" fontId="10" fillId="44" borderId="51" xfId="49" applyFont="1" applyFill="1" applyBorder="1" applyAlignment="1" applyProtection="1">
      <alignment horizontal="centerContinuous" vertical="center" wrapText="1"/>
      <protection hidden="1"/>
    </xf>
    <xf numFmtId="10" fontId="10" fillId="44" borderId="52" xfId="74" applyNumberFormat="1" applyFont="1" applyFill="1" applyBorder="1" applyAlignment="1" applyProtection="1">
      <alignment horizontal="center" vertical="center" wrapText="1"/>
      <protection hidden="1"/>
    </xf>
    <xf numFmtId="0" fontId="3" fillId="0" borderId="53" xfId="45" applyFont="1" applyFill="1" applyBorder="1" applyAlignment="1" applyProtection="1">
      <alignment horizontal="center" vertical="center"/>
      <protection hidden="1"/>
    </xf>
    <xf numFmtId="0" fontId="3" fillId="0" borderId="54" xfId="45" applyFont="1" applyFill="1" applyBorder="1" applyAlignment="1" applyProtection="1">
      <alignment horizontal="center" vertical="center"/>
      <protection hidden="1"/>
    </xf>
    <xf numFmtId="0" fontId="3" fillId="0" borderId="55" xfId="45" applyFont="1" applyFill="1" applyBorder="1" applyAlignment="1" applyProtection="1">
      <alignment horizontal="center" vertical="center" wrapText="1"/>
      <protection hidden="1"/>
    </xf>
    <xf numFmtId="0" fontId="3" fillId="0" borderId="55" xfId="45" applyFont="1" applyBorder="1" applyAlignment="1" applyProtection="1">
      <alignment horizontal="left" vertical="center" wrapText="1"/>
      <protection hidden="1"/>
    </xf>
    <xf numFmtId="178" fontId="3" fillId="0" borderId="55" xfId="49" applyFont="1" applyFill="1" applyBorder="1" applyAlignment="1" applyProtection="1">
      <alignment horizontal="centerContinuous" vertical="center"/>
      <protection hidden="1"/>
    </xf>
    <xf numFmtId="10" fontId="3" fillId="0" borderId="56" xfId="74" applyNumberFormat="1" applyFont="1" applyFill="1" applyBorder="1" applyAlignment="1" applyProtection="1">
      <alignment horizontal="center" vertical="center" wrapText="1"/>
      <protection hidden="1"/>
    </xf>
    <xf numFmtId="49" fontId="0" fillId="0" borderId="57" xfId="0" applyNumberFormat="1" applyFont="1" applyFill="1" applyBorder="1" applyAlignment="1" applyProtection="1">
      <alignment horizontal="center" vertical="center"/>
      <protection hidden="1"/>
    </xf>
    <xf numFmtId="0" fontId="0" fillId="0" borderId="19" xfId="45" applyFont="1" applyFill="1" applyBorder="1" applyAlignment="1" applyProtection="1">
      <alignment horizontal="center" vertical="center" wrapText="1"/>
      <protection hidden="1"/>
    </xf>
    <xf numFmtId="0" fontId="0" fillId="0" borderId="58" xfId="45" applyFont="1" applyFill="1" applyBorder="1" applyAlignment="1" applyProtection="1">
      <alignment horizontal="center" vertical="center"/>
      <protection hidden="1"/>
    </xf>
    <xf numFmtId="0" fontId="0" fillId="0" borderId="19" xfId="45" applyFont="1" applyBorder="1" applyAlignment="1" applyProtection="1">
      <alignment horizontal="left" vertical="center" wrapText="1"/>
      <protection hidden="1"/>
    </xf>
    <xf numFmtId="178" fontId="0" fillId="0" borderId="19" xfId="49" applyFont="1" applyFill="1" applyBorder="1" applyAlignment="1" applyProtection="1">
      <alignment horizontal="centerContinuous" vertical="center"/>
      <protection hidden="1"/>
    </xf>
    <xf numFmtId="2" fontId="13" fillId="0" borderId="21" xfId="0" applyNumberFormat="1" applyFont="1" applyFill="1" applyBorder="1" applyAlignment="1" applyProtection="1">
      <alignment horizontal="center" vertical="center"/>
      <protection hidden="1"/>
    </xf>
    <xf numFmtId="4" fontId="0" fillId="0" borderId="16" xfId="71" applyNumberFormat="1" applyFont="1" applyFill="1" applyBorder="1" applyAlignment="1" applyProtection="1">
      <alignment horizontal="center" vertical="center"/>
      <protection hidden="1"/>
    </xf>
    <xf numFmtId="178" fontId="0" fillId="0" borderId="16" xfId="49" applyFont="1" applyFill="1" applyBorder="1" applyAlignment="1" applyProtection="1">
      <alignment horizontal="right" vertical="center"/>
      <protection hidden="1"/>
    </xf>
    <xf numFmtId="10" fontId="0" fillId="0" borderId="59" xfId="74" applyNumberFormat="1" applyFont="1" applyFill="1" applyBorder="1" applyAlignment="1" applyProtection="1">
      <alignment horizontal="center" vertical="center"/>
      <protection hidden="1"/>
    </xf>
    <xf numFmtId="0" fontId="0" fillId="0" borderId="22" xfId="45" applyFont="1" applyFill="1" applyBorder="1" applyAlignment="1" applyProtection="1">
      <alignment horizontal="center" vertical="center" wrapText="1"/>
      <protection hidden="1"/>
    </xf>
    <xf numFmtId="0" fontId="0" fillId="0" borderId="18" xfId="45" applyFont="1" applyFill="1" applyBorder="1" applyAlignment="1" applyProtection="1">
      <alignment horizontal="center" vertical="center"/>
      <protection hidden="1"/>
    </xf>
    <xf numFmtId="0" fontId="0" fillId="0" borderId="21" xfId="45" applyFont="1" applyBorder="1" applyAlignment="1" applyProtection="1">
      <alignment horizontal="left" vertical="center" wrapText="1"/>
      <protection hidden="1"/>
    </xf>
    <xf numFmtId="178" fontId="0" fillId="0" borderId="22" xfId="49" applyFont="1" applyFill="1" applyBorder="1" applyAlignment="1" applyProtection="1">
      <alignment horizontal="centerContinuous" vertical="center"/>
      <protection hidden="1"/>
    </xf>
    <xf numFmtId="2" fontId="13" fillId="0" borderId="22" xfId="0" applyNumberFormat="1" applyFont="1" applyFill="1" applyBorder="1" applyAlignment="1" applyProtection="1">
      <alignment horizontal="center" vertical="center"/>
      <protection hidden="1"/>
    </xf>
    <xf numFmtId="0" fontId="0" fillId="0" borderId="60" xfId="0" applyFont="1" applyFill="1" applyBorder="1" applyAlignment="1" applyProtection="1">
      <alignment horizontal="center" vertical="center"/>
      <protection hidden="1"/>
    </xf>
    <xf numFmtId="0" fontId="0" fillId="0" borderId="0" xfId="45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left" vertical="center" wrapText="1"/>
      <protection hidden="1"/>
    </xf>
    <xf numFmtId="4" fontId="0" fillId="0" borderId="17" xfId="0" applyNumberFormat="1" applyFont="1" applyFill="1" applyBorder="1" applyAlignment="1" applyProtection="1">
      <alignment horizontal="center" vertical="center"/>
      <protection hidden="1"/>
    </xf>
    <xf numFmtId="2" fontId="13" fillId="0" borderId="17" xfId="0" applyNumberFormat="1" applyFont="1" applyFill="1" applyBorder="1" applyAlignment="1" applyProtection="1">
      <alignment horizontal="center" vertical="center"/>
      <protection hidden="1"/>
    </xf>
    <xf numFmtId="10" fontId="0" fillId="0" borderId="61" xfId="74" applyNumberFormat="1" applyFont="1" applyFill="1" applyBorder="1" applyAlignment="1" applyProtection="1">
      <alignment horizontal="center" vertical="center"/>
      <protection hidden="1"/>
    </xf>
    <xf numFmtId="0" fontId="3" fillId="0" borderId="62" xfId="45" applyFont="1" applyFill="1" applyBorder="1" applyAlignment="1" applyProtection="1">
      <alignment horizontal="center" vertical="center"/>
      <protection hidden="1"/>
    </xf>
    <xf numFmtId="0" fontId="3" fillId="0" borderId="63" xfId="45" applyFont="1" applyFill="1" applyBorder="1" applyAlignment="1" applyProtection="1">
      <alignment horizontal="center" vertical="center"/>
      <protection hidden="1"/>
    </xf>
    <xf numFmtId="0" fontId="3" fillId="0" borderId="64" xfId="45" applyFont="1" applyFill="1" applyBorder="1" applyAlignment="1" applyProtection="1">
      <alignment horizontal="center" vertical="center" wrapText="1"/>
      <protection hidden="1"/>
    </xf>
    <xf numFmtId="178" fontId="3" fillId="33" borderId="64" xfId="49" applyFont="1" applyFill="1" applyBorder="1" applyAlignment="1" applyProtection="1">
      <alignment horizontal="left" vertical="center" wrapText="1"/>
      <protection hidden="1"/>
    </xf>
    <xf numFmtId="178" fontId="3" fillId="0" borderId="64" xfId="49" applyFont="1" applyFill="1" applyBorder="1" applyAlignment="1" applyProtection="1">
      <alignment horizontal="centerContinuous" vertical="center"/>
      <protection hidden="1"/>
    </xf>
    <xf numFmtId="10" fontId="3" fillId="0" borderId="65" xfId="74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45" applyFont="1" applyFill="1" applyBorder="1" applyAlignment="1" applyProtection="1">
      <alignment horizontal="center" vertical="center"/>
      <protection hidden="1"/>
    </xf>
    <xf numFmtId="178" fontId="0" fillId="33" borderId="19" xfId="49" applyFont="1" applyFill="1" applyBorder="1" applyAlignment="1" applyProtection="1">
      <alignment horizontal="left" vertical="center" wrapText="1"/>
      <protection hidden="1"/>
    </xf>
    <xf numFmtId="4" fontId="0" fillId="0" borderId="16" xfId="0" applyNumberFormat="1" applyFont="1" applyFill="1" applyBorder="1" applyAlignment="1" applyProtection="1">
      <alignment horizontal="center" vertical="center"/>
      <protection hidden="1"/>
    </xf>
    <xf numFmtId="2" fontId="13" fillId="0" borderId="66" xfId="0" applyNumberFormat="1" applyFont="1" applyFill="1" applyBorder="1" applyAlignment="1" applyProtection="1">
      <alignment horizontal="center" vertical="center"/>
      <protection hidden="1"/>
    </xf>
    <xf numFmtId="178" fontId="0" fillId="33" borderId="22" xfId="49" applyFont="1" applyFill="1" applyBorder="1" applyAlignment="1" applyProtection="1">
      <alignment horizontal="left" vertical="center" wrapText="1"/>
      <protection hidden="1"/>
    </xf>
    <xf numFmtId="188" fontId="0" fillId="0" borderId="67" xfId="0" applyNumberFormat="1" applyFont="1" applyBorder="1" applyAlignment="1" applyProtection="1">
      <alignment horizontal="center"/>
      <protection hidden="1"/>
    </xf>
    <xf numFmtId="0" fontId="0" fillId="0" borderId="68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left" vertical="center" wrapText="1"/>
      <protection hidden="1"/>
    </xf>
    <xf numFmtId="4" fontId="0" fillId="0" borderId="27" xfId="71" applyNumberFormat="1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10" fontId="0" fillId="0" borderId="69" xfId="74" applyNumberFormat="1" applyFont="1" applyFill="1" applyBorder="1" applyAlignment="1" applyProtection="1">
      <alignment horizontal="center" vertical="center"/>
      <protection hidden="1"/>
    </xf>
    <xf numFmtId="0" fontId="3" fillId="0" borderId="64" xfId="45" applyFont="1" applyBorder="1" applyAlignment="1" applyProtection="1">
      <alignment horizontal="left" vertical="center" wrapText="1"/>
      <protection hidden="1"/>
    </xf>
    <xf numFmtId="0" fontId="0" fillId="0" borderId="70" xfId="45" applyFont="1" applyFill="1" applyBorder="1" applyAlignment="1" applyProtection="1">
      <alignment horizontal="center" vertical="center"/>
      <protection hidden="1"/>
    </xf>
    <xf numFmtId="0" fontId="0" fillId="0" borderId="58" xfId="45" applyFont="1" applyFill="1" applyBorder="1" applyAlignment="1" applyProtection="1">
      <alignment horizontal="center" vertical="center"/>
      <protection hidden="1"/>
    </xf>
    <xf numFmtId="0" fontId="0" fillId="0" borderId="71" xfId="45" applyFont="1" applyFill="1" applyBorder="1" applyAlignment="1" applyProtection="1">
      <alignment horizontal="center" vertical="center"/>
      <protection hidden="1"/>
    </xf>
    <xf numFmtId="0" fontId="0" fillId="0" borderId="72" xfId="45" applyFont="1" applyFill="1" applyBorder="1" applyAlignment="1" applyProtection="1">
      <alignment horizontal="center" vertical="center"/>
      <protection hidden="1"/>
    </xf>
    <xf numFmtId="0" fontId="0" fillId="0" borderId="22" xfId="45" applyFont="1" applyBorder="1" applyAlignment="1" applyProtection="1">
      <alignment horizontal="left" vertical="center" wrapText="1"/>
      <protection hidden="1"/>
    </xf>
    <xf numFmtId="0" fontId="0" fillId="0" borderId="73" xfId="45" applyFont="1" applyFill="1" applyBorder="1" applyAlignment="1" applyProtection="1">
      <alignment horizontal="center" vertical="center"/>
      <protection hidden="1"/>
    </xf>
    <xf numFmtId="0" fontId="0" fillId="0" borderId="74" xfId="45" applyFont="1" applyFill="1" applyBorder="1" applyAlignment="1" applyProtection="1">
      <alignment horizontal="center" vertical="center"/>
      <protection hidden="1"/>
    </xf>
    <xf numFmtId="0" fontId="0" fillId="0" borderId="22" xfId="45" applyFont="1" applyBorder="1" applyAlignment="1" applyProtection="1">
      <alignment horizontal="left" vertical="center" wrapText="1"/>
      <protection hidden="1"/>
    </xf>
    <xf numFmtId="4" fontId="0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0" borderId="75" xfId="45" applyFont="1" applyFill="1" applyBorder="1" applyAlignment="1" applyProtection="1">
      <alignment horizontal="center" vertical="center"/>
      <protection hidden="1"/>
    </xf>
    <xf numFmtId="0" fontId="0" fillId="0" borderId="76" xfId="45" applyFont="1" applyFill="1" applyBorder="1" applyAlignment="1" applyProtection="1">
      <alignment horizontal="center" vertical="center"/>
      <protection hidden="1"/>
    </xf>
    <xf numFmtId="0" fontId="0" fillId="0" borderId="22" xfId="45" applyFont="1" applyFill="1" applyBorder="1" applyAlignment="1" applyProtection="1">
      <alignment horizontal="center" vertical="center"/>
      <protection hidden="1"/>
    </xf>
    <xf numFmtId="0" fontId="0" fillId="0" borderId="77" xfId="45" applyFont="1" applyFill="1" applyBorder="1" applyAlignment="1" applyProtection="1">
      <alignment horizontal="center" vertical="center"/>
      <protection hidden="1"/>
    </xf>
    <xf numFmtId="0" fontId="0" fillId="0" borderId="78" xfId="63" applyFont="1" applyBorder="1" applyAlignment="1" applyProtection="1">
      <alignment horizontal="center"/>
      <protection hidden="1"/>
    </xf>
    <xf numFmtId="0" fontId="0" fillId="0" borderId="35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left" vertical="center" wrapText="1"/>
      <protection hidden="1"/>
    </xf>
    <xf numFmtId="4" fontId="0" fillId="0" borderId="19" xfId="0" applyNumberFormat="1" applyFont="1" applyFill="1" applyBorder="1" applyAlignment="1" applyProtection="1">
      <alignment horizontal="center" vertical="center"/>
      <protection hidden="1"/>
    </xf>
    <xf numFmtId="4" fontId="0" fillId="0" borderId="19" xfId="71" applyNumberFormat="1" applyFont="1" applyFill="1" applyBorder="1" applyAlignment="1" applyProtection="1">
      <alignment horizontal="center" vertical="center"/>
      <protection hidden="1"/>
    </xf>
    <xf numFmtId="0" fontId="3" fillId="0" borderId="79" xfId="45" applyFont="1" applyFill="1" applyBorder="1" applyAlignment="1" applyProtection="1">
      <alignment horizontal="center" vertical="center"/>
      <protection hidden="1"/>
    </xf>
    <xf numFmtId="49" fontId="0" fillId="0" borderId="70" xfId="45" applyNumberFormat="1" applyFont="1" applyFill="1" applyBorder="1" applyAlignment="1" applyProtection="1">
      <alignment horizontal="center" vertical="center"/>
      <protection hidden="1"/>
    </xf>
    <xf numFmtId="0" fontId="0" fillId="0" borderId="60" xfId="45" applyFont="1" applyFill="1" applyBorder="1" applyAlignment="1" applyProtection="1">
      <alignment horizontal="center" vertical="center"/>
      <protection hidden="1"/>
    </xf>
    <xf numFmtId="0" fontId="11" fillId="0" borderId="0" xfId="45" applyFont="1" applyFill="1" applyBorder="1" applyAlignment="1" applyProtection="1">
      <alignment horizontal="center" vertical="center"/>
      <protection hidden="1"/>
    </xf>
    <xf numFmtId="49" fontId="0" fillId="0" borderId="80" xfId="45" applyNumberFormat="1" applyFont="1" applyFill="1" applyBorder="1" applyAlignment="1" applyProtection="1">
      <alignment horizontal="center" vertical="center"/>
      <protection hidden="1"/>
    </xf>
    <xf numFmtId="0" fontId="0" fillId="0" borderId="28" xfId="45" applyFont="1" applyFill="1" applyBorder="1" applyAlignment="1" applyProtection="1">
      <alignment horizontal="center" vertical="center"/>
      <protection hidden="1"/>
    </xf>
    <xf numFmtId="0" fontId="0" fillId="0" borderId="21" xfId="45" applyFont="1" applyFill="1" applyBorder="1" applyAlignment="1" applyProtection="1">
      <alignment horizontal="center" vertical="center" wrapText="1"/>
      <protection hidden="1"/>
    </xf>
    <xf numFmtId="4" fontId="0" fillId="0" borderId="21" xfId="0" applyNumberFormat="1" applyFont="1" applyFill="1" applyBorder="1" applyAlignment="1" applyProtection="1">
      <alignment horizontal="center" vertical="center"/>
      <protection hidden="1"/>
    </xf>
    <xf numFmtId="0" fontId="11" fillId="0" borderId="81" xfId="45" applyFont="1" applyFill="1" applyBorder="1" applyAlignment="1" applyProtection="1">
      <alignment horizontal="center" vertical="center"/>
      <protection hidden="1"/>
    </xf>
    <xf numFmtId="49" fontId="0" fillId="0" borderId="82" xfId="45" applyNumberFormat="1" applyFont="1" applyFill="1" applyBorder="1" applyAlignment="1" applyProtection="1">
      <alignment horizontal="center" vertical="center"/>
      <protection hidden="1"/>
    </xf>
    <xf numFmtId="0" fontId="0" fillId="0" borderId="21" xfId="45" applyFont="1" applyFill="1" applyBorder="1" applyAlignment="1" applyProtection="1">
      <alignment horizontal="center" vertical="center"/>
      <protection hidden="1"/>
    </xf>
    <xf numFmtId="0" fontId="0" fillId="0" borderId="83" xfId="45" applyFont="1" applyFill="1" applyBorder="1" applyAlignment="1" applyProtection="1">
      <alignment horizontal="center" vertical="center" wrapText="1"/>
      <protection hidden="1"/>
    </xf>
    <xf numFmtId="0" fontId="0" fillId="0" borderId="74" xfId="45" applyFont="1" applyBorder="1" applyAlignment="1" applyProtection="1">
      <alignment horizontal="left" vertical="center" wrapText="1"/>
      <protection hidden="1"/>
    </xf>
    <xf numFmtId="4" fontId="0" fillId="0" borderId="22" xfId="0" applyNumberFormat="1" applyFont="1" applyFill="1" applyBorder="1" applyAlignment="1" applyProtection="1">
      <alignment horizontal="center" vertical="center"/>
      <protection hidden="1"/>
    </xf>
    <xf numFmtId="0" fontId="11" fillId="0" borderId="84" xfId="45" applyFont="1" applyFill="1" applyBorder="1" applyAlignment="1" applyProtection="1">
      <alignment horizontal="center" vertical="center"/>
      <protection hidden="1"/>
    </xf>
    <xf numFmtId="4" fontId="0" fillId="0" borderId="22" xfId="71" applyNumberFormat="1" applyFont="1" applyFill="1" applyBorder="1" applyAlignment="1" applyProtection="1">
      <alignment horizontal="center" vertical="center"/>
      <protection hidden="1"/>
    </xf>
    <xf numFmtId="49" fontId="0" fillId="0" borderId="85" xfId="45" applyNumberFormat="1" applyFont="1" applyFill="1" applyBorder="1" applyAlignment="1" applyProtection="1">
      <alignment horizontal="center" vertical="center"/>
      <protection hidden="1"/>
    </xf>
    <xf numFmtId="49" fontId="0" fillId="0" borderId="22" xfId="45" applyNumberFormat="1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left" vertical="center" wrapText="1"/>
      <protection hidden="1"/>
    </xf>
    <xf numFmtId="0" fontId="11" fillId="0" borderId="86" xfId="45" applyFont="1" applyFill="1" applyBorder="1" applyAlignment="1" applyProtection="1">
      <alignment horizontal="center" vertical="center"/>
      <protection hidden="1"/>
    </xf>
    <xf numFmtId="49" fontId="0" fillId="0" borderId="57" xfId="45" applyNumberFormat="1" applyFont="1" applyFill="1" applyBorder="1" applyAlignment="1" applyProtection="1">
      <alignment horizontal="center" vertical="center"/>
      <protection hidden="1"/>
    </xf>
    <xf numFmtId="49" fontId="0" fillId="0" borderId="16" xfId="45" applyNumberFormat="1" applyFont="1" applyFill="1" applyBorder="1" applyAlignment="1" applyProtection="1">
      <alignment horizontal="center" vertical="center"/>
      <protection hidden="1"/>
    </xf>
    <xf numFmtId="0" fontId="0" fillId="0" borderId="87" xfId="45" applyFont="1" applyFill="1" applyBorder="1" applyAlignment="1" applyProtection="1">
      <alignment horizontal="center" vertical="center"/>
      <protection hidden="1"/>
    </xf>
    <xf numFmtId="49" fontId="0" fillId="0" borderId="16" xfId="45" applyNumberFormat="1" applyFont="1" applyFill="1" applyBorder="1" applyAlignment="1" applyProtection="1">
      <alignment horizontal="center" vertical="center"/>
      <protection hidden="1"/>
    </xf>
    <xf numFmtId="4" fontId="0" fillId="0" borderId="23" xfId="71" applyNumberFormat="1" applyFont="1" applyFill="1" applyBorder="1" applyAlignment="1" applyProtection="1">
      <alignment horizontal="center" vertical="center"/>
      <protection hidden="1"/>
    </xf>
    <xf numFmtId="4" fontId="0" fillId="0" borderId="66" xfId="71" applyNumberFormat="1" applyFont="1" applyFill="1" applyBorder="1" applyAlignment="1" applyProtection="1">
      <alignment horizontal="center" vertical="center"/>
      <protection hidden="1"/>
    </xf>
    <xf numFmtId="0" fontId="11" fillId="0" borderId="21" xfId="45" applyFont="1" applyFill="1" applyBorder="1" applyAlignment="1" applyProtection="1">
      <alignment horizontal="center" vertical="center"/>
      <protection hidden="1"/>
    </xf>
    <xf numFmtId="0" fontId="11" fillId="0" borderId="22" xfId="45" applyFont="1" applyFill="1" applyBorder="1" applyAlignment="1" applyProtection="1">
      <alignment horizontal="center" vertical="center"/>
      <protection hidden="1"/>
    </xf>
    <xf numFmtId="4" fontId="0" fillId="0" borderId="88" xfId="71" applyNumberFormat="1" applyFont="1" applyFill="1" applyBorder="1" applyAlignment="1" applyProtection="1">
      <alignment horizontal="center" vertical="center"/>
      <protection hidden="1"/>
    </xf>
    <xf numFmtId="4" fontId="0" fillId="0" borderId="89" xfId="71" applyNumberFormat="1" applyFont="1" applyFill="1" applyBorder="1" applyAlignment="1" applyProtection="1">
      <alignment horizontal="center" vertical="center"/>
      <protection hidden="1"/>
    </xf>
    <xf numFmtId="0" fontId="0" fillId="0" borderId="90" xfId="0" applyFont="1" applyFill="1" applyBorder="1" applyAlignment="1" applyProtection="1">
      <alignment horizontal="left" vertical="center" wrapText="1"/>
      <protection hidden="1"/>
    </xf>
    <xf numFmtId="4" fontId="0" fillId="0" borderId="90" xfId="71" applyNumberFormat="1" applyFont="1" applyFill="1" applyBorder="1" applyAlignment="1" applyProtection="1">
      <alignment horizontal="center" vertical="center"/>
      <protection hidden="1"/>
    </xf>
    <xf numFmtId="0" fontId="0" fillId="0" borderId="89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left" vertical="center" wrapText="1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22" xfId="45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left" vertical="center" wrapText="1"/>
      <protection hidden="1"/>
    </xf>
    <xf numFmtId="4" fontId="0" fillId="0" borderId="27" xfId="0" applyNumberFormat="1" applyFont="1" applyFill="1" applyBorder="1" applyAlignment="1" applyProtection="1">
      <alignment horizontal="center" vertical="center"/>
      <protection hidden="1"/>
    </xf>
    <xf numFmtId="0" fontId="0" fillId="0" borderId="91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86" xfId="45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left" vertical="center" wrapText="1"/>
      <protection hidden="1"/>
    </xf>
    <xf numFmtId="2" fontId="13" fillId="0" borderId="92" xfId="0" applyNumberFormat="1" applyFont="1" applyFill="1" applyBorder="1" applyAlignment="1" applyProtection="1">
      <alignment horizontal="center" vertical="center"/>
      <protection hidden="1"/>
    </xf>
    <xf numFmtId="49" fontId="0" fillId="0" borderId="23" xfId="45" applyNumberFormat="1" applyFont="1" applyFill="1" applyBorder="1" applyAlignment="1" applyProtection="1">
      <alignment horizontal="center" vertical="center"/>
      <protection hidden="1"/>
    </xf>
    <xf numFmtId="0" fontId="0" fillId="0" borderId="67" xfId="0" applyFont="1" applyFill="1" applyBorder="1" applyAlignment="1" applyProtection="1">
      <alignment horizontal="center" vertical="center"/>
      <protection hidden="1"/>
    </xf>
    <xf numFmtId="0" fontId="0" fillId="0" borderId="67" xfId="0" applyFont="1" applyFill="1" applyBorder="1" applyAlignment="1" applyProtection="1">
      <alignment horizontal="left" vertical="center" wrapText="1"/>
      <protection hidden="1"/>
    </xf>
    <xf numFmtId="4" fontId="0" fillId="0" borderId="67" xfId="0" applyNumberFormat="1" applyFont="1" applyFill="1" applyBorder="1" applyAlignment="1" applyProtection="1">
      <alignment horizontal="center" vertical="center"/>
      <protection hidden="1"/>
    </xf>
    <xf numFmtId="4" fontId="0" fillId="0" borderId="93" xfId="71" applyNumberFormat="1" applyFont="1" applyFill="1" applyBorder="1" applyAlignment="1" applyProtection="1">
      <alignment horizontal="center" vertical="center"/>
      <protection hidden="1"/>
    </xf>
    <xf numFmtId="49" fontId="0" fillId="0" borderId="94" xfId="45" applyNumberFormat="1" applyFont="1" applyFill="1" applyBorder="1" applyAlignment="1" applyProtection="1">
      <alignment horizontal="center" vertical="center"/>
      <protection hidden="1"/>
    </xf>
    <xf numFmtId="0" fontId="0" fillId="0" borderId="37" xfId="0" applyFont="1" applyFill="1" applyBorder="1" applyAlignment="1" applyProtection="1">
      <alignment horizontal="center" vertical="center"/>
      <protection hidden="1"/>
    </xf>
    <xf numFmtId="4" fontId="0" fillId="0" borderId="95" xfId="71" applyNumberFormat="1" applyFont="1" applyFill="1" applyBorder="1" applyAlignment="1" applyProtection="1">
      <alignment horizontal="center" vertical="center"/>
      <protection hidden="1"/>
    </xf>
    <xf numFmtId="4" fontId="0" fillId="0" borderId="37" xfId="0" applyNumberFormat="1" applyFont="1" applyFill="1" applyBorder="1" applyAlignment="1" applyProtection="1">
      <alignment horizontal="center" vertical="center"/>
      <protection hidden="1"/>
    </xf>
    <xf numFmtId="4" fontId="0" fillId="0" borderId="78" xfId="0" applyNumberFormat="1" applyFont="1" applyFill="1" applyBorder="1" applyAlignment="1" applyProtection="1">
      <alignment horizontal="center" vertical="center"/>
      <protection hidden="1"/>
    </xf>
    <xf numFmtId="49" fontId="0" fillId="0" borderId="92" xfId="45" applyNumberFormat="1" applyFont="1" applyFill="1" applyBorder="1" applyAlignment="1" applyProtection="1">
      <alignment horizontal="center" vertical="center"/>
      <protection hidden="1"/>
    </xf>
    <xf numFmtId="49" fontId="0" fillId="0" borderId="96" xfId="45" applyNumberFormat="1" applyFont="1" applyFill="1" applyBorder="1" applyAlignment="1" applyProtection="1">
      <alignment horizontal="center" vertical="center"/>
      <protection hidden="1"/>
    </xf>
    <xf numFmtId="49" fontId="0" fillId="0" borderId="70" xfId="0" applyNumberFormat="1" applyFont="1" applyFill="1" applyBorder="1" applyAlignment="1" applyProtection="1">
      <alignment horizontal="center" vertical="center"/>
      <protection hidden="1"/>
    </xf>
    <xf numFmtId="0" fontId="0" fillId="0" borderId="97" xfId="0" applyFont="1" applyFill="1" applyBorder="1" applyAlignment="1" applyProtection="1">
      <alignment horizontal="center" vertical="center"/>
      <protection hidden="1"/>
    </xf>
    <xf numFmtId="0" fontId="0" fillId="0" borderId="97" xfId="0" applyFont="1" applyFill="1" applyBorder="1" applyAlignment="1" applyProtection="1">
      <alignment horizontal="left" vertical="center" wrapText="1"/>
      <protection hidden="1"/>
    </xf>
    <xf numFmtId="4" fontId="0" fillId="0" borderId="98" xfId="0" applyNumberFormat="1" applyFont="1" applyFill="1" applyBorder="1" applyAlignment="1" applyProtection="1">
      <alignment horizontal="center" vertical="center"/>
      <protection hidden="1"/>
    </xf>
    <xf numFmtId="4" fontId="0" fillId="0" borderId="99" xfId="71" applyNumberFormat="1" applyFont="1" applyFill="1" applyBorder="1" applyAlignment="1" applyProtection="1">
      <alignment horizontal="center" vertical="center"/>
      <protection hidden="1"/>
    </xf>
    <xf numFmtId="178" fontId="0" fillId="0" borderId="19" xfId="49" applyFont="1" applyFill="1" applyBorder="1" applyAlignment="1" applyProtection="1">
      <alignment horizontal="right" vertical="center"/>
      <protection hidden="1"/>
    </xf>
    <xf numFmtId="0" fontId="3" fillId="0" borderId="100" xfId="45" applyFont="1" applyFill="1" applyBorder="1" applyAlignment="1" applyProtection="1">
      <alignment horizontal="center" vertical="center"/>
      <protection hidden="1"/>
    </xf>
    <xf numFmtId="0" fontId="0" fillId="0" borderId="78" xfId="0" applyFont="1" applyFill="1" applyBorder="1" applyAlignment="1" applyProtection="1">
      <alignment horizontal="left" vertical="center" wrapText="1"/>
      <protection hidden="1"/>
    </xf>
    <xf numFmtId="4" fontId="0" fillId="0" borderId="78" xfId="71" applyNumberFormat="1" applyFont="1" applyFill="1" applyBorder="1" applyAlignment="1" applyProtection="1">
      <alignment horizontal="center" vertical="center"/>
      <protection hidden="1"/>
    </xf>
    <xf numFmtId="4" fontId="0" fillId="0" borderId="97" xfId="0" applyNumberFormat="1" applyFont="1" applyFill="1" applyBorder="1" applyAlignment="1" applyProtection="1">
      <alignment horizontal="center" vertical="center"/>
      <protection hidden="1"/>
    </xf>
    <xf numFmtId="4" fontId="0" fillId="0" borderId="97" xfId="71" applyNumberFormat="1" applyFont="1" applyFill="1" applyBorder="1" applyAlignment="1" applyProtection="1">
      <alignment horizontal="center" vertical="center"/>
      <protection hidden="1"/>
    </xf>
    <xf numFmtId="0" fontId="0" fillId="0" borderId="101" xfId="45" applyFont="1" applyFill="1" applyBorder="1" applyAlignment="1" applyProtection="1">
      <alignment horizontal="center" vertical="center"/>
      <protection hidden="1"/>
    </xf>
    <xf numFmtId="0" fontId="0" fillId="0" borderId="102" xfId="45" applyFont="1" applyFill="1" applyBorder="1" applyAlignment="1" applyProtection="1">
      <alignment horizontal="center" vertical="center"/>
      <protection hidden="1"/>
    </xf>
    <xf numFmtId="0" fontId="0" fillId="0" borderId="103" xfId="45" applyFont="1" applyFill="1" applyBorder="1" applyAlignment="1" applyProtection="1">
      <alignment horizontal="center" vertical="center" wrapText="1"/>
      <protection hidden="1"/>
    </xf>
    <xf numFmtId="0" fontId="0" fillId="0" borderId="36" xfId="45" applyFont="1" applyBorder="1" applyAlignment="1" applyProtection="1">
      <alignment horizontal="left" vertical="center" wrapText="1"/>
      <protection hidden="1"/>
    </xf>
    <xf numFmtId="178" fontId="0" fillId="0" borderId="104" xfId="49" applyFont="1" applyFill="1" applyBorder="1" applyAlignment="1" applyProtection="1">
      <alignment horizontal="centerContinuous" vertical="center"/>
      <protection hidden="1"/>
    </xf>
    <xf numFmtId="4" fontId="0" fillId="0" borderId="102" xfId="71" applyNumberFormat="1" applyFont="1" applyFill="1" applyBorder="1" applyAlignment="1" applyProtection="1">
      <alignment horizontal="center" vertical="center"/>
      <protection hidden="1"/>
    </xf>
    <xf numFmtId="0" fontId="0" fillId="0" borderId="105" xfId="45" applyFont="1" applyFill="1" applyBorder="1" applyAlignment="1" applyProtection="1">
      <alignment horizontal="center" vertical="center"/>
      <protection hidden="1"/>
    </xf>
    <xf numFmtId="0" fontId="0" fillId="0" borderId="67" xfId="45" applyFont="1" applyFill="1" applyBorder="1" applyAlignment="1" applyProtection="1">
      <alignment horizontal="center" vertical="center" wrapText="1"/>
      <protection hidden="1"/>
    </xf>
    <xf numFmtId="0" fontId="0" fillId="0" borderId="67" xfId="45" applyFont="1" applyBorder="1" applyAlignment="1" applyProtection="1">
      <alignment horizontal="left" vertical="center" wrapText="1"/>
      <protection hidden="1"/>
    </xf>
    <xf numFmtId="178" fontId="0" fillId="0" borderId="67" xfId="49" applyFont="1" applyFill="1" applyBorder="1" applyAlignment="1" applyProtection="1">
      <alignment horizontal="centerContinuous" vertical="center"/>
      <protection hidden="1"/>
    </xf>
    <xf numFmtId="0" fontId="0" fillId="0" borderId="106" xfId="45" applyFont="1" applyFill="1" applyBorder="1" applyAlignment="1" applyProtection="1">
      <alignment horizontal="center" vertical="center"/>
      <protection hidden="1"/>
    </xf>
    <xf numFmtId="0" fontId="0" fillId="0" borderId="95" xfId="45" applyFont="1" applyFill="1" applyBorder="1" applyAlignment="1" applyProtection="1">
      <alignment horizontal="center" vertical="center"/>
      <protection hidden="1"/>
    </xf>
    <xf numFmtId="0" fontId="0" fillId="0" borderId="84" xfId="45" applyFont="1" applyFill="1" applyBorder="1" applyAlignment="1" applyProtection="1">
      <alignment horizontal="center" vertical="center" wrapText="1"/>
      <protection hidden="1"/>
    </xf>
    <xf numFmtId="178" fontId="0" fillId="0" borderId="107" xfId="49" applyFont="1" applyFill="1" applyBorder="1" applyAlignment="1" applyProtection="1">
      <alignment horizontal="centerContinuous" vertical="center"/>
      <protection hidden="1"/>
    </xf>
    <xf numFmtId="0" fontId="0" fillId="0" borderId="108" xfId="45" applyFont="1" applyFill="1" applyBorder="1" applyAlignment="1" applyProtection="1">
      <alignment horizontal="center" vertical="center"/>
      <protection hidden="1"/>
    </xf>
    <xf numFmtId="49" fontId="0" fillId="0" borderId="96" xfId="45" applyNumberFormat="1" applyFont="1" applyFill="1" applyBorder="1" applyAlignment="1" applyProtection="1">
      <alignment horizontal="center" vertical="center"/>
      <protection hidden="1"/>
    </xf>
    <xf numFmtId="4" fontId="0" fillId="0" borderId="109" xfId="71" applyNumberFormat="1" applyFont="1" applyFill="1" applyBorder="1" applyAlignment="1" applyProtection="1">
      <alignment horizontal="center" vertical="center"/>
      <protection hidden="1"/>
    </xf>
    <xf numFmtId="0" fontId="0" fillId="0" borderId="11" xfId="45" applyFont="1" applyFill="1" applyBorder="1" applyAlignment="1" applyProtection="1">
      <alignment horizontal="center" vertical="center"/>
      <protection hidden="1"/>
    </xf>
    <xf numFmtId="49" fontId="0" fillId="0" borderId="94" xfId="45" applyNumberFormat="1" applyFont="1" applyFill="1" applyBorder="1" applyAlignment="1" applyProtection="1">
      <alignment horizontal="center" vertical="center"/>
      <protection hidden="1"/>
    </xf>
    <xf numFmtId="0" fontId="0" fillId="0" borderId="78" xfId="0" applyFont="1" applyFill="1" applyBorder="1" applyAlignment="1" applyProtection="1">
      <alignment horizontal="center" vertical="center"/>
      <protection hidden="1"/>
    </xf>
    <xf numFmtId="4" fontId="0" fillId="0" borderId="67" xfId="71" applyNumberFormat="1" applyFont="1" applyFill="1" applyBorder="1" applyAlignment="1" applyProtection="1">
      <alignment horizontal="center" vertical="center"/>
      <protection hidden="1"/>
    </xf>
    <xf numFmtId="4" fontId="0" fillId="0" borderId="107" xfId="71" applyNumberFormat="1" applyFont="1" applyFill="1" applyBorder="1" applyAlignment="1" applyProtection="1">
      <alignment horizontal="center" vertical="center"/>
      <protection hidden="1"/>
    </xf>
    <xf numFmtId="49" fontId="0" fillId="0" borderId="110" xfId="0" applyNumberFormat="1" applyFont="1" applyFill="1" applyBorder="1" applyAlignment="1" applyProtection="1">
      <alignment horizontal="center" vertical="center"/>
      <protection hidden="1"/>
    </xf>
    <xf numFmtId="49" fontId="0" fillId="0" borderId="111" xfId="45" applyNumberFormat="1" applyFont="1" applyFill="1" applyBorder="1" applyAlignment="1" applyProtection="1">
      <alignment horizontal="center" vertical="center"/>
      <protection hidden="1"/>
    </xf>
    <xf numFmtId="0" fontId="3" fillId="0" borderId="112" xfId="45" applyFont="1" applyFill="1" applyBorder="1" applyAlignment="1" applyProtection="1">
      <alignment horizontal="center" vertical="center"/>
      <protection hidden="1"/>
    </xf>
    <xf numFmtId="0" fontId="3" fillId="0" borderId="113" xfId="45" applyFont="1" applyFill="1" applyBorder="1" applyAlignment="1" applyProtection="1">
      <alignment horizontal="center" vertical="center"/>
      <protection hidden="1"/>
    </xf>
    <xf numFmtId="0" fontId="0" fillId="0" borderId="67" xfId="45" applyFont="1" applyFill="1" applyBorder="1" applyAlignment="1" applyProtection="1">
      <alignment horizontal="center" vertical="center"/>
      <protection hidden="1"/>
    </xf>
    <xf numFmtId="2" fontId="13" fillId="0" borderId="93" xfId="0" applyNumberFormat="1" applyFont="1" applyFill="1" applyBorder="1" applyAlignment="1" applyProtection="1">
      <alignment horizontal="center" vertical="center"/>
      <protection hidden="1"/>
    </xf>
    <xf numFmtId="0" fontId="0" fillId="0" borderId="19" xfId="45" applyFont="1" applyBorder="1" applyAlignment="1" applyProtection="1">
      <alignment horizontal="left" vertical="center" wrapText="1"/>
      <protection hidden="1"/>
    </xf>
    <xf numFmtId="0" fontId="0" fillId="0" borderId="22" xfId="45" applyFont="1" applyFill="1" applyBorder="1" applyAlignment="1" applyProtection="1">
      <alignment horizontal="center" vertical="center" wrapText="1"/>
      <protection hidden="1"/>
    </xf>
    <xf numFmtId="0" fontId="0" fillId="0" borderId="19" xfId="45" applyFont="1" applyFill="1" applyBorder="1" applyAlignment="1" applyProtection="1">
      <alignment horizontal="center" vertical="center" wrapText="1"/>
      <protection hidden="1"/>
    </xf>
    <xf numFmtId="0" fontId="0" fillId="0" borderId="19" xfId="45" applyFont="1" applyFill="1" applyBorder="1" applyAlignment="1" applyProtection="1">
      <alignment horizontal="center" vertical="center"/>
      <protection hidden="1"/>
    </xf>
    <xf numFmtId="49" fontId="0" fillId="0" borderId="101" xfId="45" applyNumberFormat="1" applyFont="1" applyFill="1" applyBorder="1" applyAlignment="1" applyProtection="1">
      <alignment horizontal="center" vertical="center"/>
      <protection hidden="1"/>
    </xf>
    <xf numFmtId="49" fontId="0" fillId="0" borderId="104" xfId="45" applyNumberFormat="1" applyFont="1" applyFill="1" applyBorder="1" applyAlignment="1" applyProtection="1">
      <alignment horizontal="center" vertical="center"/>
      <protection hidden="1"/>
    </xf>
    <xf numFmtId="0" fontId="0" fillId="0" borderId="114" xfId="0" applyFont="1" applyFill="1" applyBorder="1" applyAlignment="1" applyProtection="1">
      <alignment horizontal="center" vertical="center"/>
      <protection hidden="1"/>
    </xf>
    <xf numFmtId="0" fontId="0" fillId="0" borderId="104" xfId="0" applyFont="1" applyFill="1" applyBorder="1" applyAlignment="1" applyProtection="1">
      <alignment horizontal="left" vertical="center" wrapText="1"/>
      <protection hidden="1"/>
    </xf>
    <xf numFmtId="4" fontId="0" fillId="0" borderId="104" xfId="0" applyNumberFormat="1" applyFont="1" applyFill="1" applyBorder="1" applyAlignment="1" applyProtection="1">
      <alignment horizontal="center" vertical="center"/>
      <protection hidden="1"/>
    </xf>
    <xf numFmtId="4" fontId="0" fillId="0" borderId="36" xfId="71" applyNumberFormat="1" applyFont="1" applyFill="1" applyBorder="1" applyAlignment="1" applyProtection="1">
      <alignment horizontal="center" vertical="center"/>
      <protection hidden="1"/>
    </xf>
    <xf numFmtId="49" fontId="0" fillId="0" borderId="105" xfId="45" applyNumberFormat="1" applyFont="1" applyFill="1" applyBorder="1" applyAlignment="1" applyProtection="1">
      <alignment horizontal="center" vertical="center"/>
      <protection hidden="1"/>
    </xf>
    <xf numFmtId="49" fontId="0" fillId="0" borderId="78" xfId="45" applyNumberFormat="1" applyFont="1" applyFill="1" applyBorder="1" applyAlignment="1" applyProtection="1">
      <alignment horizontal="center" vertical="center"/>
      <protection hidden="1"/>
    </xf>
    <xf numFmtId="4" fontId="0" fillId="0" borderId="37" xfId="71" applyNumberFormat="1" applyFont="1" applyFill="1" applyBorder="1" applyAlignment="1" applyProtection="1">
      <alignment horizontal="center" vertical="center"/>
      <protection hidden="1"/>
    </xf>
    <xf numFmtId="49" fontId="0" fillId="0" borderId="115" xfId="45" applyNumberFormat="1" applyFont="1" applyFill="1" applyBorder="1" applyAlignment="1" applyProtection="1">
      <alignment horizontal="center" vertical="center"/>
      <protection hidden="1"/>
    </xf>
    <xf numFmtId="49" fontId="0" fillId="0" borderId="97" xfId="45" applyNumberFormat="1" applyFont="1" applyFill="1" applyBorder="1" applyAlignment="1" applyProtection="1">
      <alignment horizontal="center" vertical="center"/>
      <protection hidden="1"/>
    </xf>
    <xf numFmtId="49" fontId="0" fillId="0" borderId="114" xfId="45" applyNumberFormat="1" applyFont="1" applyFill="1" applyBorder="1" applyAlignment="1" applyProtection="1">
      <alignment horizontal="center" vertical="center"/>
      <protection hidden="1"/>
    </xf>
    <xf numFmtId="0" fontId="0" fillId="0" borderId="114" xfId="0" applyFont="1" applyFill="1" applyBorder="1" applyAlignment="1" applyProtection="1">
      <alignment horizontal="left" vertical="center" wrapText="1"/>
      <protection hidden="1"/>
    </xf>
    <xf numFmtId="4" fontId="0" fillId="0" borderId="0" xfId="71" applyNumberFormat="1" applyFont="1" applyFill="1" applyBorder="1" applyAlignment="1" applyProtection="1">
      <alignment horizontal="center" vertical="center"/>
      <protection hidden="1"/>
    </xf>
    <xf numFmtId="178" fontId="0" fillId="0" borderId="64" xfId="49" applyFont="1" applyFill="1" applyBorder="1" applyAlignment="1" applyProtection="1">
      <alignment horizontal="right" vertical="center"/>
      <protection hidden="1"/>
    </xf>
    <xf numFmtId="0" fontId="0" fillId="0" borderId="36" xfId="0" applyFont="1" applyFill="1" applyBorder="1" applyAlignment="1" applyProtection="1">
      <alignment horizontal="left" vertical="center" wrapText="1"/>
      <protection hidden="1"/>
    </xf>
    <xf numFmtId="4" fontId="0" fillId="0" borderId="36" xfId="0" applyNumberFormat="1" applyFont="1" applyFill="1" applyBorder="1" applyAlignment="1" applyProtection="1">
      <alignment horizontal="center" vertical="center"/>
      <protection hidden="1"/>
    </xf>
    <xf numFmtId="4" fontId="0" fillId="0" borderId="104" xfId="71" applyNumberFormat="1" applyFont="1" applyFill="1" applyBorder="1" applyAlignment="1" applyProtection="1">
      <alignment horizontal="center" vertical="center"/>
      <protection hidden="1"/>
    </xf>
    <xf numFmtId="49" fontId="0" fillId="0" borderId="116" xfId="45" applyNumberFormat="1" applyFont="1" applyFill="1" applyBorder="1" applyAlignment="1" applyProtection="1">
      <alignment horizontal="center" vertical="center"/>
      <protection hidden="1"/>
    </xf>
    <xf numFmtId="49" fontId="0" fillId="0" borderId="117" xfId="45" applyNumberFormat="1" applyFont="1" applyFill="1" applyBorder="1" applyAlignment="1" applyProtection="1">
      <alignment horizontal="center" vertical="center"/>
      <protection hidden="1"/>
    </xf>
    <xf numFmtId="0" fontId="0" fillId="0" borderId="118" xfId="0" applyFont="1" applyFill="1" applyBorder="1" applyAlignment="1" applyProtection="1">
      <alignment horizontal="center" vertical="center"/>
      <protection hidden="1"/>
    </xf>
    <xf numFmtId="0" fontId="0" fillId="0" borderId="37" xfId="0" applyFont="1" applyFill="1" applyBorder="1" applyAlignment="1" applyProtection="1">
      <alignment horizontal="left" vertical="center" wrapText="1"/>
      <protection hidden="1"/>
    </xf>
    <xf numFmtId="49" fontId="0" fillId="0" borderId="119" xfId="45" applyNumberFormat="1" applyFont="1" applyFill="1" applyBorder="1" applyAlignment="1" applyProtection="1">
      <alignment horizontal="center" vertical="center"/>
      <protection hidden="1"/>
    </xf>
    <xf numFmtId="49" fontId="0" fillId="0" borderId="20" xfId="45" applyNumberFormat="1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 applyProtection="1">
      <alignment horizontal="center" vertical="center"/>
      <protection hidden="1"/>
    </xf>
    <xf numFmtId="0" fontId="0" fillId="0" borderId="38" xfId="0" applyFont="1" applyFill="1" applyBorder="1" applyAlignment="1" applyProtection="1">
      <alignment horizontal="left" vertical="center" wrapText="1"/>
      <protection hidden="1"/>
    </xf>
    <xf numFmtId="4" fontId="0" fillId="0" borderId="38" xfId="0" applyNumberFormat="1" applyFont="1" applyFill="1" applyBorder="1" applyAlignment="1" applyProtection="1">
      <alignment horizontal="center" vertical="center"/>
      <protection hidden="1"/>
    </xf>
    <xf numFmtId="4" fontId="0" fillId="0" borderId="38" xfId="71" applyNumberFormat="1" applyFont="1" applyFill="1" applyBorder="1" applyAlignment="1" applyProtection="1">
      <alignment horizontal="center" vertical="center"/>
      <protection hidden="1"/>
    </xf>
    <xf numFmtId="0" fontId="70" fillId="40" borderId="49" xfId="45" applyFont="1" applyFill="1" applyBorder="1" applyAlignment="1" applyProtection="1">
      <alignment vertical="center"/>
      <protection hidden="1"/>
    </xf>
    <xf numFmtId="0" fontId="70" fillId="40" borderId="50" xfId="45" applyFont="1" applyFill="1" applyBorder="1" applyAlignment="1" applyProtection="1">
      <alignment vertical="center"/>
      <protection hidden="1"/>
    </xf>
    <xf numFmtId="0" fontId="70" fillId="40" borderId="51" xfId="45" applyFont="1" applyFill="1" applyBorder="1" applyAlignment="1" applyProtection="1">
      <alignment horizontal="left" vertical="center"/>
      <protection hidden="1"/>
    </xf>
    <xf numFmtId="0" fontId="70" fillId="40" borderId="51" xfId="45" applyFont="1" applyFill="1" applyBorder="1" applyAlignment="1" applyProtection="1">
      <alignment horizontal="center" vertical="center"/>
      <protection hidden="1"/>
    </xf>
    <xf numFmtId="4" fontId="70" fillId="39" borderId="39" xfId="45" applyNumberFormat="1" applyFont="1" applyFill="1" applyBorder="1" applyAlignment="1" applyProtection="1">
      <alignment horizontal="center" vertical="center"/>
      <protection hidden="1"/>
    </xf>
    <xf numFmtId="185" fontId="70" fillId="40" borderId="120" xfId="49" applyNumberFormat="1" applyFont="1" applyFill="1" applyBorder="1" applyAlignment="1" applyProtection="1">
      <alignment horizontal="center" vertical="center"/>
      <protection hidden="1"/>
    </xf>
    <xf numFmtId="9" fontId="69" fillId="40" borderId="52" xfId="45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45" applyFont="1" applyBorder="1" applyAlignment="1" applyProtection="1">
      <alignment vertical="center"/>
      <protection locked="0"/>
    </xf>
    <xf numFmtId="0" fontId="0" fillId="0" borderId="0" xfId="45" applyFont="1" applyFill="1" applyAlignment="1" applyProtection="1">
      <alignment vertical="center"/>
      <protection locked="0"/>
    </xf>
    <xf numFmtId="0" fontId="0" fillId="0" borderId="121" xfId="45" applyFont="1" applyBorder="1" applyAlignment="1" applyProtection="1">
      <alignment vertical="center"/>
      <protection locked="0"/>
    </xf>
    <xf numFmtId="0" fontId="3" fillId="0" borderId="0" xfId="45" applyFont="1" applyAlignment="1" applyProtection="1">
      <alignment vertical="center"/>
      <protection locked="0"/>
    </xf>
    <xf numFmtId="4" fontId="3" fillId="0" borderId="0" xfId="45" applyNumberFormat="1" applyFont="1" applyAlignment="1" applyProtection="1">
      <alignment horizontal="center" vertical="center"/>
      <protection locked="0"/>
    </xf>
    <xf numFmtId="0" fontId="7" fillId="0" borderId="0" xfId="45" applyFont="1" applyFill="1" applyAlignment="1" applyProtection="1">
      <alignment vertical="center"/>
      <protection locked="0"/>
    </xf>
    <xf numFmtId="0" fontId="9" fillId="0" borderId="0" xfId="45" applyFont="1" applyFill="1" applyAlignment="1" applyProtection="1">
      <alignment vertical="center"/>
      <protection locked="0"/>
    </xf>
    <xf numFmtId="0" fontId="11" fillId="0" borderId="0" xfId="45" applyFont="1" applyFill="1" applyAlignment="1" applyProtection="1">
      <alignment horizontal="center" vertical="center"/>
      <protection locked="0"/>
    </xf>
    <xf numFmtId="178" fontId="0" fillId="0" borderId="0" xfId="49" applyFont="1" applyFill="1" applyBorder="1" applyAlignment="1" applyProtection="1">
      <alignment horizontal="center" vertical="center" wrapText="1"/>
      <protection locked="0"/>
    </xf>
    <xf numFmtId="180" fontId="11" fillId="0" borderId="0" xfId="45" applyNumberFormat="1" applyFont="1" applyBorder="1" applyAlignment="1" applyProtection="1">
      <alignment horizontal="center" vertical="center" wrapText="1"/>
      <protection locked="0"/>
    </xf>
    <xf numFmtId="178" fontId="0" fillId="0" borderId="0" xfId="49" applyFont="1" applyFill="1" applyBorder="1" applyAlignment="1" applyProtection="1">
      <alignment vertical="center"/>
      <protection locked="0"/>
    </xf>
    <xf numFmtId="185" fontId="0" fillId="0" borderId="0" xfId="45" applyNumberFormat="1" applyFont="1" applyBorder="1" applyAlignment="1" applyProtection="1">
      <alignment horizontal="center" vertical="center" wrapText="1"/>
      <protection locked="0"/>
    </xf>
    <xf numFmtId="0" fontId="0" fillId="0" borderId="0" xfId="45" applyFont="1" applyBorder="1" applyAlignment="1" applyProtection="1">
      <alignment horizontal="center" vertical="center" wrapText="1"/>
      <protection locked="0"/>
    </xf>
    <xf numFmtId="0" fontId="4" fillId="0" borderId="0" xfId="45" applyFont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 horizontal="center" vertical="center"/>
      <protection locked="0"/>
    </xf>
    <xf numFmtId="0" fontId="14" fillId="0" borderId="0" xfId="45" applyFont="1" applyBorder="1" applyAlignment="1" applyProtection="1">
      <alignment horizontal="center" vertical="center"/>
      <protection locked="0"/>
    </xf>
    <xf numFmtId="0" fontId="0" fillId="0" borderId="0" xfId="45" applyFont="1" applyAlignment="1" applyProtection="1">
      <alignment vertical="center"/>
      <protection locked="0"/>
    </xf>
    <xf numFmtId="180" fontId="11" fillId="0" borderId="0" xfId="45" applyNumberFormat="1" applyFont="1" applyAlignment="1" applyProtection="1">
      <alignment horizontal="center" vertical="center"/>
      <protection locked="0"/>
    </xf>
    <xf numFmtId="0" fontId="4" fillId="0" borderId="47" xfId="45" applyFont="1" applyBorder="1" applyAlignment="1" applyProtection="1">
      <alignment horizontal="left" vertical="center" wrapText="1"/>
      <protection hidden="1"/>
    </xf>
    <xf numFmtId="0" fontId="4" fillId="0" borderId="45" xfId="45" applyFont="1" applyBorder="1" applyAlignment="1" applyProtection="1">
      <alignment horizontal="left" vertical="center" wrapText="1"/>
      <protection hidden="1"/>
    </xf>
    <xf numFmtId="0" fontId="4" fillId="0" borderId="45" xfId="45" applyFont="1" applyBorder="1" applyAlignment="1" applyProtection="1">
      <alignment vertical="center" wrapText="1"/>
      <protection hidden="1"/>
    </xf>
    <xf numFmtId="0" fontId="4" fillId="0" borderId="122" xfId="45" applyFont="1" applyBorder="1" applyAlignment="1" applyProtection="1">
      <alignment vertical="center" wrapText="1"/>
      <protection hidden="1"/>
    </xf>
    <xf numFmtId="0" fontId="4" fillId="0" borderId="6" xfId="45" applyFont="1" applyBorder="1" applyAlignment="1" applyProtection="1">
      <alignment horizontal="center" vertical="center" wrapText="1"/>
      <protection hidden="1"/>
    </xf>
    <xf numFmtId="0" fontId="4" fillId="0" borderId="0" xfId="45" applyFont="1" applyBorder="1" applyAlignment="1" applyProtection="1">
      <alignment vertical="center" wrapText="1"/>
      <protection hidden="1"/>
    </xf>
    <xf numFmtId="4" fontId="4" fillId="0" borderId="0" xfId="45" applyNumberFormat="1" applyFont="1" applyBorder="1" applyAlignment="1" applyProtection="1">
      <alignment horizontal="center" vertical="center" wrapText="1"/>
      <protection hidden="1"/>
    </xf>
    <xf numFmtId="4" fontId="4" fillId="0" borderId="123" xfId="45" applyNumberFormat="1" applyFont="1" applyBorder="1" applyAlignment="1" applyProtection="1">
      <alignment horizontal="center" vertical="center" wrapText="1"/>
      <protection hidden="1"/>
    </xf>
    <xf numFmtId="0" fontId="4" fillId="0" borderId="6" xfId="45" applyFont="1" applyBorder="1" applyAlignment="1" applyProtection="1">
      <alignment horizontal="left" vertical="center" wrapText="1"/>
      <protection hidden="1"/>
    </xf>
    <xf numFmtId="0" fontId="4" fillId="0" borderId="0" xfId="45" applyFont="1" applyBorder="1" applyAlignment="1" applyProtection="1">
      <alignment horizontal="left" vertical="center" wrapText="1"/>
      <protection hidden="1"/>
    </xf>
    <xf numFmtId="0" fontId="10" fillId="0" borderId="0" xfId="45" applyFont="1" applyBorder="1" applyAlignment="1" applyProtection="1">
      <alignment vertical="center" wrapText="1"/>
      <protection hidden="1"/>
    </xf>
    <xf numFmtId="202" fontId="10" fillId="0" borderId="123" xfId="45" applyNumberFormat="1" applyFont="1" applyFill="1" applyBorder="1" applyAlignment="1" applyProtection="1">
      <alignment horizontal="right" vertical="center" wrapText="1"/>
      <protection hidden="1"/>
    </xf>
    <xf numFmtId="4" fontId="4" fillId="0" borderId="0" xfId="45" applyNumberFormat="1" applyFont="1" applyBorder="1" applyAlignment="1" applyProtection="1">
      <alignment vertical="center" wrapText="1"/>
      <protection hidden="1"/>
    </xf>
    <xf numFmtId="4" fontId="10" fillId="0" borderId="123" xfId="45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45" applyFont="1" applyBorder="1" applyAlignment="1" applyProtection="1">
      <alignment horizontal="left" vertical="center"/>
      <protection hidden="1"/>
    </xf>
    <xf numFmtId="206" fontId="10" fillId="0" borderId="123" xfId="49" applyNumberFormat="1" applyFont="1" applyBorder="1" applyAlignment="1" applyProtection="1">
      <alignment vertical="center"/>
      <protection hidden="1"/>
    </xf>
    <xf numFmtId="209" fontId="4" fillId="0" borderId="123" xfId="49" applyNumberFormat="1" applyFont="1" applyFill="1" applyBorder="1" applyAlignment="1" applyProtection="1">
      <alignment horizontal="center" vertical="center" wrapText="1"/>
      <protection hidden="1"/>
    </xf>
    <xf numFmtId="0" fontId="3" fillId="0" borderId="124" xfId="45" applyFont="1" applyBorder="1" applyAlignment="1" applyProtection="1">
      <alignment horizontal="center" vertical="center" wrapText="1"/>
      <protection hidden="1"/>
    </xf>
    <xf numFmtId="0" fontId="3" fillId="0" borderId="121" xfId="45" applyFont="1" applyBorder="1" applyAlignment="1" applyProtection="1">
      <alignment vertical="center" wrapText="1"/>
      <protection hidden="1"/>
    </xf>
    <xf numFmtId="0" fontId="3" fillId="0" borderId="125" xfId="45" applyFont="1" applyBorder="1" applyAlignment="1" applyProtection="1">
      <alignment vertical="center" wrapText="1"/>
      <protection hidden="1"/>
    </xf>
    <xf numFmtId="0" fontId="3" fillId="0" borderId="126" xfId="45" applyFont="1" applyBorder="1" applyAlignment="1" applyProtection="1">
      <alignment horizontal="center" vertical="center" wrapText="1"/>
      <protection hidden="1"/>
    </xf>
    <xf numFmtId="0" fontId="70" fillId="40" borderId="46" xfId="45" applyFont="1" applyFill="1" applyBorder="1" applyAlignment="1" applyProtection="1">
      <alignment horizontal="center" vertical="center" wrapText="1"/>
      <protection hidden="1"/>
    </xf>
    <xf numFmtId="178" fontId="70" fillId="40" borderId="127" xfId="49" applyFont="1" applyFill="1" applyBorder="1" applyAlignment="1" applyProtection="1">
      <alignment vertical="center" wrapText="1"/>
      <protection hidden="1"/>
    </xf>
    <xf numFmtId="180" fontId="71" fillId="40" borderId="46" xfId="45" applyNumberFormat="1" applyFont="1" applyFill="1" applyBorder="1" applyAlignment="1" applyProtection="1">
      <alignment horizontal="center" vertical="center" wrapText="1"/>
      <protection hidden="1"/>
    </xf>
    <xf numFmtId="182" fontId="10" fillId="33" borderId="128" xfId="45" applyNumberFormat="1" applyFont="1" applyFill="1" applyBorder="1" applyAlignment="1" applyProtection="1">
      <alignment horizontal="center" vertical="center" wrapText="1"/>
      <protection hidden="1"/>
    </xf>
    <xf numFmtId="0" fontId="10" fillId="33" borderId="129" xfId="45" applyFont="1" applyFill="1" applyBorder="1" applyAlignment="1" applyProtection="1">
      <alignment horizontal="center" vertical="center" wrapText="1"/>
      <protection hidden="1"/>
    </xf>
    <xf numFmtId="178" fontId="11" fillId="33" borderId="129" xfId="49" applyFont="1" applyFill="1" applyBorder="1" applyAlignment="1" applyProtection="1">
      <alignment horizontal="center" vertical="center" wrapText="1"/>
      <protection hidden="1"/>
    </xf>
    <xf numFmtId="180" fontId="10" fillId="33" borderId="130" xfId="45" applyNumberFormat="1" applyFont="1" applyFill="1" applyBorder="1" applyAlignment="1" applyProtection="1">
      <alignment horizontal="center" vertical="center" wrapText="1"/>
      <protection hidden="1"/>
    </xf>
    <xf numFmtId="182" fontId="10" fillId="45" borderId="131" xfId="45" applyNumberFormat="1" applyFont="1" applyFill="1" applyBorder="1" applyAlignment="1" applyProtection="1">
      <alignment horizontal="center" vertical="center" wrapText="1"/>
      <protection hidden="1"/>
    </xf>
    <xf numFmtId="0" fontId="4" fillId="45" borderId="132" xfId="45" applyFont="1" applyFill="1" applyBorder="1" applyAlignment="1" applyProtection="1">
      <alignment horizontal="center" vertical="center" wrapText="1"/>
      <protection hidden="1"/>
    </xf>
    <xf numFmtId="178" fontId="11" fillId="45" borderId="133" xfId="49" applyFont="1" applyFill="1" applyBorder="1" applyAlignment="1" applyProtection="1">
      <alignment vertical="center" wrapText="1"/>
      <protection hidden="1"/>
    </xf>
    <xf numFmtId="178" fontId="11" fillId="45" borderId="91" xfId="49" applyFont="1" applyFill="1" applyBorder="1" applyAlignment="1" applyProtection="1">
      <alignment vertical="center" wrapText="1"/>
      <protection hidden="1"/>
    </xf>
    <xf numFmtId="10" fontId="10" fillId="45" borderId="134" xfId="74" applyNumberFormat="1" applyFont="1" applyFill="1" applyBorder="1" applyAlignment="1" applyProtection="1">
      <alignment horizontal="center" vertical="center" wrapText="1"/>
      <protection hidden="1"/>
    </xf>
    <xf numFmtId="182" fontId="10" fillId="33" borderId="135" xfId="45" applyNumberFormat="1" applyFont="1" applyFill="1" applyBorder="1" applyAlignment="1" applyProtection="1">
      <alignment horizontal="center" vertical="center" wrapText="1"/>
      <protection hidden="1"/>
    </xf>
    <xf numFmtId="0" fontId="10" fillId="33" borderId="136" xfId="45" applyFont="1" applyFill="1" applyBorder="1" applyAlignment="1" applyProtection="1">
      <alignment horizontal="center" vertical="center" wrapText="1"/>
      <protection hidden="1"/>
    </xf>
    <xf numFmtId="178" fontId="11" fillId="33" borderId="136" xfId="49" applyFont="1" applyFill="1" applyBorder="1" applyAlignment="1" applyProtection="1">
      <alignment horizontal="center" vertical="center" wrapText="1"/>
      <protection hidden="1"/>
    </xf>
    <xf numFmtId="178" fontId="11" fillId="33" borderId="137" xfId="49" applyFont="1" applyFill="1" applyBorder="1" applyAlignment="1" applyProtection="1">
      <alignment horizontal="center" vertical="center" wrapText="1"/>
      <protection hidden="1"/>
    </xf>
    <xf numFmtId="182" fontId="10" fillId="46" borderId="135" xfId="45" applyNumberFormat="1" applyFont="1" applyFill="1" applyBorder="1" applyAlignment="1" applyProtection="1">
      <alignment horizontal="center" vertical="center" wrapText="1"/>
      <protection hidden="1"/>
    </xf>
    <xf numFmtId="0" fontId="10" fillId="46" borderId="138" xfId="45" applyFont="1" applyFill="1" applyBorder="1" applyAlignment="1" applyProtection="1">
      <alignment horizontal="center" vertical="center" wrapText="1"/>
      <protection hidden="1"/>
    </xf>
    <xf numFmtId="178" fontId="11" fillId="46" borderId="139" xfId="49" applyFont="1" applyFill="1" applyBorder="1" applyAlignment="1" applyProtection="1">
      <alignment vertical="center" wrapText="1"/>
      <protection hidden="1"/>
    </xf>
    <xf numFmtId="178" fontId="11" fillId="46" borderId="140" xfId="49" applyFont="1" applyFill="1" applyBorder="1" applyAlignment="1" applyProtection="1">
      <alignment vertical="center" wrapText="1"/>
      <protection hidden="1"/>
    </xf>
    <xf numFmtId="10" fontId="10" fillId="46" borderId="141" xfId="74" applyNumberFormat="1" applyFont="1" applyFill="1" applyBorder="1" applyAlignment="1" applyProtection="1">
      <alignment horizontal="center" vertical="center" wrapText="1"/>
      <protection hidden="1"/>
    </xf>
    <xf numFmtId="178" fontId="11" fillId="33" borderId="142" xfId="49" applyFont="1" applyFill="1" applyBorder="1" applyAlignment="1" applyProtection="1">
      <alignment horizontal="center" vertical="center" wrapText="1"/>
      <protection hidden="1"/>
    </xf>
    <xf numFmtId="10" fontId="10" fillId="46" borderId="143" xfId="74" applyNumberFormat="1" applyFont="1" applyFill="1" applyBorder="1" applyAlignment="1" applyProtection="1">
      <alignment horizontal="center" vertical="center" wrapText="1"/>
      <protection hidden="1"/>
    </xf>
    <xf numFmtId="182" fontId="10" fillId="46" borderId="144" xfId="45" applyNumberFormat="1" applyFont="1" applyFill="1" applyBorder="1" applyAlignment="1" applyProtection="1">
      <alignment horizontal="center" vertical="center" wrapText="1"/>
      <protection hidden="1"/>
    </xf>
    <xf numFmtId="0" fontId="10" fillId="46" borderId="136" xfId="45" applyFont="1" applyFill="1" applyBorder="1" applyAlignment="1" applyProtection="1">
      <alignment horizontal="center" vertical="center" wrapText="1"/>
      <protection hidden="1"/>
    </xf>
    <xf numFmtId="0" fontId="5" fillId="45" borderId="132" xfId="45" applyFont="1" applyFill="1" applyBorder="1" applyAlignment="1" applyProtection="1">
      <alignment horizontal="center" vertical="center" wrapText="1"/>
      <protection hidden="1"/>
    </xf>
    <xf numFmtId="10" fontId="10" fillId="46" borderId="145" xfId="74" applyNumberFormat="1" applyFont="1" applyFill="1" applyBorder="1" applyAlignment="1" applyProtection="1">
      <alignment horizontal="center" vertical="center" wrapText="1"/>
      <protection hidden="1"/>
    </xf>
    <xf numFmtId="10" fontId="10" fillId="46" borderId="137" xfId="74" applyNumberFormat="1" applyFont="1" applyFill="1" applyBorder="1" applyAlignment="1" applyProtection="1">
      <alignment horizontal="center" vertical="center" wrapText="1"/>
      <protection hidden="1"/>
    </xf>
    <xf numFmtId="0" fontId="70" fillId="40" borderId="146" xfId="45" applyFont="1" applyFill="1" applyBorder="1" applyAlignment="1" applyProtection="1">
      <alignment horizontal="center" vertical="center" wrapText="1"/>
      <protection hidden="1"/>
    </xf>
    <xf numFmtId="178" fontId="72" fillId="40" borderId="147" xfId="49" applyFont="1" applyFill="1" applyBorder="1" applyAlignment="1" applyProtection="1">
      <alignment vertical="center" wrapText="1"/>
      <protection hidden="1"/>
    </xf>
    <xf numFmtId="178" fontId="72" fillId="40" borderId="148" xfId="49" applyFont="1" applyFill="1" applyBorder="1" applyAlignment="1" applyProtection="1">
      <alignment vertical="center" wrapText="1"/>
      <protection hidden="1"/>
    </xf>
    <xf numFmtId="9" fontId="71" fillId="40" borderId="146" xfId="74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45" applyFont="1" applyBorder="1" applyAlignment="1" applyProtection="1">
      <alignment horizontal="center" vertical="center"/>
      <protection locked="0"/>
    </xf>
    <xf numFmtId="0" fontId="3" fillId="0" borderId="0" xfId="45" applyFont="1" applyBorder="1" applyAlignment="1" applyProtection="1">
      <alignment horizontal="center" vertical="center"/>
      <protection locked="0"/>
    </xf>
    <xf numFmtId="0" fontId="3" fillId="0" borderId="0" xfId="45" applyFont="1" applyBorder="1" applyAlignment="1" applyProtection="1">
      <alignment horizontal="center" vertical="center"/>
      <protection locked="0"/>
    </xf>
    <xf numFmtId="0" fontId="5" fillId="0" borderId="0" xfId="45" applyFont="1" applyBorder="1" applyAlignment="1" applyProtection="1">
      <alignment horizontal="center" vertical="center"/>
      <protection locked="0"/>
    </xf>
    <xf numFmtId="0" fontId="3" fillId="0" borderId="0" xfId="45" applyFont="1" applyAlignment="1" applyProtection="1">
      <alignment horizontal="center" vertical="center"/>
      <protection locked="0"/>
    </xf>
    <xf numFmtId="180" fontId="3" fillId="0" borderId="0" xfId="45" applyNumberFormat="1" applyFont="1" applyAlignment="1" applyProtection="1">
      <alignment horizontal="center" vertical="center"/>
      <protection locked="0"/>
    </xf>
    <xf numFmtId="0" fontId="7" fillId="0" borderId="0" xfId="45" applyFont="1" applyBorder="1" applyAlignment="1" applyProtection="1">
      <alignment vertical="center"/>
      <protection locked="0"/>
    </xf>
    <xf numFmtId="0" fontId="3" fillId="0" borderId="0" xfId="45" applyFont="1" applyBorder="1" applyAlignment="1" applyProtection="1">
      <alignment vertical="center" wrapText="1"/>
      <protection locked="0"/>
    </xf>
    <xf numFmtId="0" fontId="9" fillId="0" borderId="0" xfId="45" applyFont="1" applyAlignment="1" applyProtection="1">
      <alignment vertical="center"/>
      <protection locked="0"/>
    </xf>
    <xf numFmtId="0" fontId="0" fillId="0" borderId="0" xfId="45" applyProtection="1">
      <alignment/>
      <protection locked="0"/>
    </xf>
    <xf numFmtId="10" fontId="0" fillId="0" borderId="0" xfId="45" applyNumberFormat="1" applyProtection="1">
      <alignment/>
      <protection locked="0"/>
    </xf>
    <xf numFmtId="206" fontId="0" fillId="0" borderId="0" xfId="45" applyNumberFormat="1" applyProtection="1">
      <alignment/>
      <protection locked="0"/>
    </xf>
    <xf numFmtId="10" fontId="0" fillId="0" borderId="149" xfId="57" applyNumberFormat="1" applyFill="1" applyBorder="1" applyAlignment="1" applyProtection="1">
      <alignment horizontal="center" vertical="center"/>
      <protection locked="0"/>
    </xf>
    <xf numFmtId="10" fontId="0" fillId="0" borderId="102" xfId="57" applyNumberFormat="1" applyFill="1" applyBorder="1" applyAlignment="1" applyProtection="1">
      <alignment horizontal="center" vertical="center"/>
      <protection locked="0"/>
    </xf>
    <xf numFmtId="10" fontId="0" fillId="0" borderId="36" xfId="57" applyNumberFormat="1" applyFill="1" applyBorder="1" applyAlignment="1" applyProtection="1">
      <alignment horizontal="center" vertical="center"/>
      <protection locked="0"/>
    </xf>
    <xf numFmtId="10" fontId="0" fillId="0" borderId="150" xfId="57" applyNumberFormat="1" applyFill="1" applyBorder="1" applyAlignment="1" applyProtection="1">
      <alignment horizontal="center" vertical="center"/>
      <protection locked="0"/>
    </xf>
    <xf numFmtId="10" fontId="0" fillId="0" borderId="115" xfId="57" applyNumberFormat="1" applyFill="1" applyBorder="1" applyAlignment="1" applyProtection="1">
      <alignment horizontal="center" vertical="center"/>
      <protection locked="0"/>
    </xf>
    <xf numFmtId="10" fontId="0" fillId="0" borderId="93" xfId="57" applyNumberFormat="1" applyFill="1" applyBorder="1" applyAlignment="1" applyProtection="1">
      <alignment horizontal="center" vertical="center"/>
      <protection locked="0"/>
    </xf>
    <xf numFmtId="10" fontId="0" fillId="0" borderId="37" xfId="57" applyNumberFormat="1" applyFill="1" applyBorder="1" applyAlignment="1" applyProtection="1">
      <alignment horizontal="center" vertical="center"/>
      <protection locked="0"/>
    </xf>
    <xf numFmtId="10" fontId="0" fillId="0" borderId="15" xfId="57" applyNumberFormat="1" applyFill="1" applyBorder="1" applyAlignment="1" applyProtection="1">
      <alignment horizontal="center" vertical="center"/>
      <protection locked="0"/>
    </xf>
    <xf numFmtId="10" fontId="0" fillId="0" borderId="101" xfId="57" applyNumberFormat="1" applyFill="1" applyBorder="1" applyAlignment="1" applyProtection="1">
      <alignment horizontal="center" vertical="center"/>
      <protection locked="0"/>
    </xf>
    <xf numFmtId="10" fontId="0" fillId="0" borderId="104" xfId="57" applyNumberFormat="1" applyFill="1" applyBorder="1" applyAlignment="1" applyProtection="1">
      <alignment horizontal="center" vertical="center"/>
      <protection locked="0"/>
    </xf>
    <xf numFmtId="10" fontId="0" fillId="0" borderId="151" xfId="57" applyNumberFormat="1" applyFill="1" applyBorder="1" applyAlignment="1" applyProtection="1">
      <alignment horizontal="center" vertical="center"/>
      <protection locked="0"/>
    </xf>
    <xf numFmtId="10" fontId="0" fillId="0" borderId="109" xfId="57" applyNumberFormat="1" applyFill="1" applyBorder="1" applyAlignment="1" applyProtection="1">
      <alignment horizontal="center" vertical="center"/>
      <protection locked="0"/>
    </xf>
    <xf numFmtId="10" fontId="0" fillId="0" borderId="152" xfId="57" applyNumberFormat="1" applyFill="1" applyBorder="1" applyAlignment="1" applyProtection="1">
      <alignment horizontal="center" vertical="center"/>
      <protection locked="0"/>
    </xf>
    <xf numFmtId="10" fontId="0" fillId="0" borderId="153" xfId="57" applyNumberFormat="1" applyFill="1" applyBorder="1" applyAlignment="1" applyProtection="1">
      <alignment horizontal="center" vertical="center"/>
      <protection locked="0"/>
    </xf>
    <xf numFmtId="10" fontId="0" fillId="0" borderId="107" xfId="57" applyNumberFormat="1" applyFill="1" applyBorder="1" applyAlignment="1" applyProtection="1">
      <alignment horizontal="center" vertical="center"/>
      <protection locked="0"/>
    </xf>
    <xf numFmtId="0" fontId="0" fillId="0" borderId="11" xfId="45" applyBorder="1" applyProtection="1">
      <alignment/>
      <protection locked="0"/>
    </xf>
    <xf numFmtId="0" fontId="0" fillId="0" borderId="0" xfId="45" applyFont="1" applyAlignment="1" applyProtection="1">
      <alignment horizontal="left" vertical="center"/>
      <protection locked="0"/>
    </xf>
    <xf numFmtId="0" fontId="0" fillId="0" borderId="0" xfId="45" applyAlignment="1" applyProtection="1">
      <alignment vertical="center"/>
      <protection locked="0"/>
    </xf>
    <xf numFmtId="0" fontId="14" fillId="0" borderId="0" xfId="45" applyFont="1" applyAlignment="1" applyProtection="1">
      <alignment/>
      <protection locked="0"/>
    </xf>
    <xf numFmtId="10" fontId="0" fillId="0" borderId="0" xfId="45" applyNumberForma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45" applyFont="1" applyBorder="1" applyAlignment="1" applyProtection="1">
      <alignment/>
      <protection locked="0"/>
    </xf>
    <xf numFmtId="0" fontId="5" fillId="0" borderId="0" xfId="45" applyFont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0" xfId="45" applyFont="1" applyBorder="1" applyAlignment="1" applyProtection="1">
      <alignment/>
      <protection locked="0"/>
    </xf>
    <xf numFmtId="10" fontId="0" fillId="0" borderId="0" xfId="45" applyNumberFormat="1" applyBorder="1" applyAlignment="1" applyProtection="1">
      <alignment/>
      <protection locked="0"/>
    </xf>
    <xf numFmtId="0" fontId="0" fillId="0" borderId="0" xfId="45" applyFont="1" applyBorder="1" applyAlignment="1" applyProtection="1">
      <alignment horizontal="center" vertical="center"/>
      <protection locked="0"/>
    </xf>
    <xf numFmtId="0" fontId="3" fillId="0" borderId="12" xfId="45" applyFont="1" applyBorder="1" applyAlignment="1" applyProtection="1">
      <alignment vertical="center" wrapText="1"/>
      <protection hidden="1"/>
    </xf>
    <xf numFmtId="0" fontId="3" fillId="0" borderId="13" xfId="45" applyFont="1" applyBorder="1" applyAlignment="1" applyProtection="1">
      <alignment vertical="center" wrapText="1"/>
      <protection hidden="1"/>
    </xf>
    <xf numFmtId="0" fontId="3" fillId="0" borderId="14" xfId="45" applyFont="1" applyBorder="1" applyAlignment="1" applyProtection="1">
      <alignment vertical="center" wrapText="1"/>
      <protection hidden="1"/>
    </xf>
    <xf numFmtId="0" fontId="4" fillId="0" borderId="0" xfId="45" applyFont="1" applyBorder="1" applyAlignment="1" applyProtection="1">
      <alignment horizontal="right" vertical="center" wrapText="1"/>
      <protection hidden="1"/>
    </xf>
    <xf numFmtId="202" fontId="4" fillId="0" borderId="0" xfId="45" applyNumberFormat="1" applyFont="1" applyBorder="1" applyAlignment="1" applyProtection="1">
      <alignment horizontal="center" vertical="center" wrapText="1"/>
      <protection hidden="1"/>
    </xf>
    <xf numFmtId="202" fontId="4" fillId="0" borderId="15" xfId="45" applyNumberFormat="1" applyFont="1" applyBorder="1" applyAlignment="1" applyProtection="1">
      <alignment horizontal="center" vertical="center" wrapText="1"/>
      <protection hidden="1"/>
    </xf>
    <xf numFmtId="0" fontId="7" fillId="0" borderId="0" xfId="45" applyFont="1" applyBorder="1" applyAlignment="1" applyProtection="1">
      <alignment vertical="center"/>
      <protection hidden="1"/>
    </xf>
    <xf numFmtId="0" fontId="7" fillId="0" borderId="0" xfId="45" applyFont="1" applyBorder="1" applyAlignment="1" applyProtection="1">
      <alignment horizontal="right" vertical="center"/>
      <protection hidden="1"/>
    </xf>
    <xf numFmtId="0" fontId="4" fillId="0" borderId="0" xfId="45" applyFont="1" applyBorder="1" applyAlignment="1" applyProtection="1">
      <alignment horizontal="right" vertical="center" wrapText="1"/>
      <protection hidden="1"/>
    </xf>
    <xf numFmtId="0" fontId="4" fillId="0" borderId="0" xfId="45" applyFont="1" applyBorder="1" applyAlignment="1" applyProtection="1">
      <alignment horizontal="right" vertical="center"/>
      <protection hidden="1"/>
    </xf>
    <xf numFmtId="215" fontId="4" fillId="0" borderId="0" xfId="49" applyNumberFormat="1" applyFont="1" applyBorder="1" applyAlignment="1" applyProtection="1">
      <alignment horizontal="center" vertical="center"/>
      <protection hidden="1"/>
    </xf>
    <xf numFmtId="215" fontId="4" fillId="0" borderId="15" xfId="49" applyNumberFormat="1" applyFont="1" applyBorder="1" applyAlignment="1" applyProtection="1">
      <alignment horizontal="center" vertical="center"/>
      <protection hidden="1"/>
    </xf>
    <xf numFmtId="212" fontId="4" fillId="0" borderId="0" xfId="49" applyNumberFormat="1" applyFont="1" applyBorder="1" applyAlignment="1" applyProtection="1">
      <alignment horizontal="center" vertical="center"/>
      <protection hidden="1"/>
    </xf>
    <xf numFmtId="212" fontId="4" fillId="0" borderId="15" xfId="49" applyNumberFormat="1" applyFont="1" applyBorder="1" applyAlignment="1" applyProtection="1">
      <alignment horizontal="center" vertical="center"/>
      <protection hidden="1"/>
    </xf>
    <xf numFmtId="0" fontId="3" fillId="0" borderId="11" xfId="45" applyFont="1" applyBorder="1" applyAlignment="1" applyProtection="1">
      <alignment vertical="center"/>
      <protection hidden="1"/>
    </xf>
    <xf numFmtId="0" fontId="3" fillId="0" borderId="0" xfId="45" applyFont="1" applyBorder="1" applyAlignment="1" applyProtection="1">
      <alignment vertical="center"/>
      <protection hidden="1"/>
    </xf>
    <xf numFmtId="0" fontId="3" fillId="0" borderId="15" xfId="45" applyFont="1" applyBorder="1" applyAlignment="1" applyProtection="1">
      <alignment vertical="center"/>
      <protection hidden="1"/>
    </xf>
    <xf numFmtId="0" fontId="70" fillId="40" borderId="154" xfId="57" applyFont="1" applyFill="1" applyBorder="1" applyAlignment="1" applyProtection="1">
      <alignment horizontal="center" vertical="center"/>
      <protection hidden="1"/>
    </xf>
    <xf numFmtId="0" fontId="73" fillId="40" borderId="155" xfId="57" applyFont="1" applyFill="1" applyBorder="1" applyAlignment="1" applyProtection="1">
      <alignment horizontal="center" vertical="center"/>
      <protection hidden="1"/>
    </xf>
    <xf numFmtId="0" fontId="70" fillId="40" borderId="156" xfId="57" applyFont="1" applyFill="1" applyBorder="1" applyAlignment="1" applyProtection="1">
      <alignment horizontal="center" vertical="center"/>
      <protection hidden="1"/>
    </xf>
    <xf numFmtId="213" fontId="70" fillId="40" borderId="128" xfId="57" applyNumberFormat="1" applyFont="1" applyFill="1" applyBorder="1" applyAlignment="1" applyProtection="1">
      <alignment horizontal="center" vertical="center"/>
      <protection hidden="1"/>
    </xf>
    <xf numFmtId="213" fontId="70" fillId="40" borderId="157" xfId="57" applyNumberFormat="1" applyFont="1" applyFill="1" applyBorder="1" applyAlignment="1" applyProtection="1">
      <alignment horizontal="center" vertical="center"/>
      <protection hidden="1"/>
    </xf>
    <xf numFmtId="0" fontId="70" fillId="40" borderId="158" xfId="57" applyFont="1" applyFill="1" applyBorder="1" applyAlignment="1" applyProtection="1">
      <alignment horizontal="center" vertical="center"/>
      <protection hidden="1"/>
    </xf>
    <xf numFmtId="0" fontId="74" fillId="40" borderId="159" xfId="57" applyFont="1" applyFill="1" applyBorder="1" applyAlignment="1" applyProtection="1">
      <alignment horizontal="center" vertical="center"/>
      <protection hidden="1"/>
    </xf>
    <xf numFmtId="0" fontId="74" fillId="40" borderId="160" xfId="57" applyFont="1" applyFill="1" applyBorder="1" applyAlignment="1" applyProtection="1">
      <alignment horizontal="center" vertical="center"/>
      <protection hidden="1"/>
    </xf>
    <xf numFmtId="0" fontId="74" fillId="40" borderId="161" xfId="57" applyFont="1" applyFill="1" applyBorder="1" applyAlignment="1" applyProtection="1">
      <alignment horizontal="center" vertical="center"/>
      <protection hidden="1"/>
    </xf>
    <xf numFmtId="0" fontId="17" fillId="0" borderId="162" xfId="57" applyFont="1" applyBorder="1" applyAlignment="1" applyProtection="1">
      <alignment vertical="center"/>
      <protection hidden="1"/>
    </xf>
    <xf numFmtId="0" fontId="17" fillId="0" borderId="121" xfId="57" applyFont="1" applyBorder="1" applyAlignment="1" applyProtection="1">
      <alignment vertical="center"/>
      <protection hidden="1"/>
    </xf>
    <xf numFmtId="0" fontId="17" fillId="0" borderId="0" xfId="57" applyFont="1" applyBorder="1" applyAlignment="1" applyProtection="1">
      <alignment vertical="center"/>
      <protection hidden="1"/>
    </xf>
    <xf numFmtId="0" fontId="17" fillId="0" borderId="163" xfId="57" applyFont="1" applyBorder="1" applyAlignment="1" applyProtection="1">
      <alignment vertical="center"/>
      <protection hidden="1"/>
    </xf>
    <xf numFmtId="182" fontId="10" fillId="47" borderId="44" xfId="45" applyNumberFormat="1" applyFont="1" applyFill="1" applyBorder="1" applyAlignment="1" applyProtection="1">
      <alignment horizontal="center" vertical="center" wrapText="1"/>
      <protection hidden="1"/>
    </xf>
    <xf numFmtId="0" fontId="10" fillId="47" borderId="46" xfId="45" applyFont="1" applyFill="1" applyBorder="1" applyAlignment="1" applyProtection="1">
      <alignment horizontal="center" vertical="center" wrapText="1"/>
      <protection hidden="1"/>
    </xf>
    <xf numFmtId="10" fontId="4" fillId="47" borderId="46" xfId="57" applyNumberFormat="1" applyFont="1" applyFill="1" applyBorder="1" applyAlignment="1" applyProtection="1">
      <alignment horizontal="center" vertical="center"/>
      <protection hidden="1"/>
    </xf>
    <xf numFmtId="186" fontId="4" fillId="47" borderId="46" xfId="57" applyNumberFormat="1" applyFont="1" applyFill="1" applyBorder="1" applyAlignment="1" applyProtection="1">
      <alignment horizontal="center" vertical="center"/>
      <protection hidden="1"/>
    </xf>
    <xf numFmtId="10" fontId="0" fillId="0" borderId="164" xfId="57" applyNumberFormat="1" applyFill="1" applyBorder="1" applyAlignment="1" applyProtection="1">
      <alignment horizontal="center" vertical="center"/>
      <protection hidden="1"/>
    </xf>
    <xf numFmtId="10" fontId="0" fillId="0" borderId="165" xfId="57" applyNumberFormat="1" applyFill="1" applyBorder="1" applyAlignment="1" applyProtection="1">
      <alignment horizontal="center" vertical="center"/>
      <protection hidden="1"/>
    </xf>
    <xf numFmtId="182" fontId="10" fillId="47" borderId="166" xfId="45" applyNumberFormat="1" applyFont="1" applyFill="1" applyBorder="1" applyAlignment="1" applyProtection="1">
      <alignment horizontal="center" vertical="center" wrapText="1"/>
      <protection hidden="1"/>
    </xf>
    <xf numFmtId="0" fontId="10" fillId="47" borderId="167" xfId="45" applyFont="1" applyFill="1" applyBorder="1" applyAlignment="1" applyProtection="1">
      <alignment horizontal="center" vertical="center" wrapText="1"/>
      <protection hidden="1"/>
    </xf>
    <xf numFmtId="10" fontId="4" fillId="47" borderId="167" xfId="57" applyNumberFormat="1" applyFont="1" applyFill="1" applyBorder="1" applyAlignment="1" applyProtection="1">
      <alignment horizontal="center" vertical="center"/>
      <protection hidden="1"/>
    </xf>
    <xf numFmtId="186" fontId="4" fillId="47" borderId="6" xfId="57" applyNumberFormat="1" applyFont="1" applyFill="1" applyBorder="1" applyAlignment="1" applyProtection="1">
      <alignment horizontal="center" vertical="center"/>
      <protection hidden="1"/>
    </xf>
    <xf numFmtId="206" fontId="11" fillId="48" borderId="168" xfId="53" applyNumberFormat="1" applyFont="1" applyFill="1" applyBorder="1" applyAlignment="1" applyProtection="1">
      <alignment horizontal="center" vertical="center"/>
      <protection hidden="1"/>
    </xf>
    <xf numFmtId="206" fontId="11" fillId="48" borderId="169" xfId="53" applyNumberFormat="1" applyFont="1" applyFill="1" applyBorder="1" applyAlignment="1" applyProtection="1">
      <alignment horizontal="center" vertical="center"/>
      <protection hidden="1"/>
    </xf>
    <xf numFmtId="182" fontId="10" fillId="0" borderId="170" xfId="45" applyNumberFormat="1" applyFont="1" applyFill="1" applyBorder="1" applyAlignment="1" applyProtection="1">
      <alignment horizontal="center" vertical="center" wrapText="1"/>
      <protection hidden="1"/>
    </xf>
    <xf numFmtId="0" fontId="10" fillId="0" borderId="171" xfId="45" applyFont="1" applyFill="1" applyBorder="1" applyAlignment="1" applyProtection="1">
      <alignment horizontal="center" vertical="center" wrapText="1"/>
      <protection hidden="1"/>
    </xf>
    <xf numFmtId="10" fontId="4" fillId="0" borderId="171" xfId="57" applyNumberFormat="1" applyFont="1" applyBorder="1" applyAlignment="1" applyProtection="1">
      <alignment horizontal="center" vertical="center"/>
      <protection hidden="1"/>
    </xf>
    <xf numFmtId="186" fontId="4" fillId="0" borderId="172" xfId="57" applyNumberFormat="1" applyFont="1" applyBorder="1" applyAlignment="1" applyProtection="1">
      <alignment horizontal="center" vertical="center"/>
      <protection hidden="1"/>
    </xf>
    <xf numFmtId="182" fontId="10" fillId="0" borderId="173" xfId="45" applyNumberFormat="1" applyFont="1" applyFill="1" applyBorder="1" applyAlignment="1" applyProtection="1">
      <alignment horizontal="center" vertical="center" wrapText="1"/>
      <protection hidden="1"/>
    </xf>
    <xf numFmtId="0" fontId="10" fillId="0" borderId="174" xfId="45" applyFont="1" applyFill="1" applyBorder="1" applyAlignment="1" applyProtection="1">
      <alignment horizontal="center" vertical="center" wrapText="1"/>
      <protection hidden="1"/>
    </xf>
    <xf numFmtId="10" fontId="4" fillId="0" borderId="174" xfId="57" applyNumberFormat="1" applyFont="1" applyBorder="1" applyAlignment="1" applyProtection="1">
      <alignment horizontal="center" vertical="center"/>
      <protection hidden="1"/>
    </xf>
    <xf numFmtId="186" fontId="4" fillId="0" borderId="175" xfId="57" applyNumberFormat="1" applyFont="1" applyBorder="1" applyAlignment="1" applyProtection="1">
      <alignment horizontal="center" vertical="center"/>
      <protection hidden="1"/>
    </xf>
    <xf numFmtId="206" fontId="11" fillId="48" borderId="176" xfId="53" applyNumberFormat="1" applyFont="1" applyFill="1" applyBorder="1" applyAlignment="1" applyProtection="1">
      <alignment horizontal="center" vertical="center"/>
      <protection hidden="1"/>
    </xf>
    <xf numFmtId="206" fontId="11" fillId="48" borderId="177" xfId="53" applyNumberFormat="1" applyFont="1" applyFill="1" applyBorder="1" applyAlignment="1" applyProtection="1">
      <alignment horizontal="center" vertical="center"/>
      <protection hidden="1"/>
    </xf>
    <xf numFmtId="206" fontId="11" fillId="48" borderId="178" xfId="53" applyNumberFormat="1" applyFont="1" applyFill="1" applyBorder="1" applyAlignment="1" applyProtection="1">
      <alignment horizontal="center" vertical="center"/>
      <protection hidden="1"/>
    </xf>
    <xf numFmtId="182" fontId="10" fillId="0" borderId="166" xfId="45" applyNumberFormat="1" applyFont="1" applyFill="1" applyBorder="1" applyAlignment="1" applyProtection="1">
      <alignment horizontal="center" vertical="center" wrapText="1"/>
      <protection hidden="1"/>
    </xf>
    <xf numFmtId="0" fontId="10" fillId="0" borderId="167" xfId="45" applyFont="1" applyFill="1" applyBorder="1" applyAlignment="1" applyProtection="1">
      <alignment horizontal="center" vertical="center" wrapText="1"/>
      <protection hidden="1"/>
    </xf>
    <xf numFmtId="10" fontId="4" fillId="0" borderId="167" xfId="57" applyNumberFormat="1" applyFont="1" applyBorder="1" applyAlignment="1" applyProtection="1">
      <alignment horizontal="center" vertical="center"/>
      <protection hidden="1"/>
    </xf>
    <xf numFmtId="186" fontId="4" fillId="0" borderId="6" xfId="57" applyNumberFormat="1" applyFont="1" applyBorder="1" applyAlignment="1" applyProtection="1">
      <alignment horizontal="center" vertical="center"/>
      <protection hidden="1"/>
    </xf>
    <xf numFmtId="182" fontId="10" fillId="0" borderId="179" xfId="45" applyNumberFormat="1" applyFont="1" applyFill="1" applyBorder="1" applyAlignment="1" applyProtection="1">
      <alignment horizontal="center" vertical="center" wrapText="1"/>
      <protection hidden="1"/>
    </xf>
    <xf numFmtId="206" fontId="11" fillId="48" borderId="105" xfId="53" applyNumberFormat="1" applyFont="1" applyFill="1" applyBorder="1" applyAlignment="1" applyProtection="1">
      <alignment horizontal="center" vertical="center"/>
      <protection hidden="1"/>
    </xf>
    <xf numFmtId="206" fontId="11" fillId="48" borderId="95" xfId="53" applyNumberFormat="1" applyFont="1" applyFill="1" applyBorder="1" applyAlignment="1" applyProtection="1">
      <alignment horizontal="center" vertical="center"/>
      <protection hidden="1"/>
    </xf>
    <xf numFmtId="206" fontId="11" fillId="48" borderId="118" xfId="53" applyNumberFormat="1" applyFont="1" applyFill="1" applyBorder="1" applyAlignment="1" applyProtection="1">
      <alignment horizontal="center" vertical="center"/>
      <protection hidden="1"/>
    </xf>
    <xf numFmtId="206" fontId="11" fillId="48" borderId="180" xfId="53" applyNumberFormat="1" applyFont="1" applyFill="1" applyBorder="1" applyAlignment="1" applyProtection="1">
      <alignment horizontal="center" vertical="center"/>
      <protection hidden="1"/>
    </xf>
    <xf numFmtId="186" fontId="4" fillId="0" borderId="181" xfId="57" applyNumberFormat="1" applyFont="1" applyBorder="1" applyAlignment="1" applyProtection="1">
      <alignment horizontal="center" vertical="center"/>
      <protection hidden="1"/>
    </xf>
    <xf numFmtId="186" fontId="4" fillId="0" borderId="182" xfId="57" applyNumberFormat="1" applyFont="1" applyBorder="1" applyAlignment="1" applyProtection="1">
      <alignment horizontal="center" vertical="center"/>
      <protection hidden="1"/>
    </xf>
    <xf numFmtId="206" fontId="11" fillId="48" borderId="97" xfId="53" applyNumberFormat="1" applyFont="1" applyFill="1" applyBorder="1" applyAlignment="1" applyProtection="1">
      <alignment horizontal="center" vertical="center"/>
      <protection hidden="1"/>
    </xf>
    <xf numFmtId="206" fontId="11" fillId="48" borderId="183" xfId="53" applyNumberFormat="1" applyFont="1" applyFill="1" applyBorder="1" applyAlignment="1" applyProtection="1">
      <alignment horizontal="center" vertical="center"/>
      <protection hidden="1"/>
    </xf>
    <xf numFmtId="186" fontId="4" fillId="0" borderId="167" xfId="57" applyNumberFormat="1" applyFont="1" applyBorder="1" applyAlignment="1" applyProtection="1">
      <alignment horizontal="center" vertical="center"/>
      <protection hidden="1"/>
    </xf>
    <xf numFmtId="186" fontId="4" fillId="0" borderId="174" xfId="57" applyNumberFormat="1" applyFont="1" applyBorder="1" applyAlignment="1" applyProtection="1">
      <alignment horizontal="center" vertical="center"/>
      <protection hidden="1"/>
    </xf>
    <xf numFmtId="206" fontId="11" fillId="48" borderId="184" xfId="53" applyNumberFormat="1" applyFont="1" applyFill="1" applyBorder="1" applyAlignment="1" applyProtection="1">
      <alignment horizontal="center" vertical="center"/>
      <protection hidden="1"/>
    </xf>
    <xf numFmtId="182" fontId="10" fillId="0" borderId="166" xfId="45" applyNumberFormat="1" applyFont="1" applyFill="1" applyBorder="1" applyAlignment="1" applyProtection="1">
      <alignment horizontal="center" vertical="center" wrapText="1"/>
      <protection hidden="1"/>
    </xf>
    <xf numFmtId="0" fontId="10" fillId="0" borderId="167" xfId="45" applyFont="1" applyFill="1" applyBorder="1" applyAlignment="1" applyProtection="1">
      <alignment horizontal="center" vertical="center" wrapText="1"/>
      <protection hidden="1"/>
    </xf>
    <xf numFmtId="10" fontId="4" fillId="0" borderId="167" xfId="57" applyNumberFormat="1" applyFont="1" applyBorder="1" applyAlignment="1" applyProtection="1">
      <alignment horizontal="center" vertical="center"/>
      <protection hidden="1"/>
    </xf>
    <xf numFmtId="186" fontId="4" fillId="0" borderId="167" xfId="57" applyNumberFormat="1" applyFont="1" applyBorder="1" applyAlignment="1" applyProtection="1">
      <alignment horizontal="center" vertical="center"/>
      <protection hidden="1"/>
    </xf>
    <xf numFmtId="206" fontId="11" fillId="48" borderId="109" xfId="53" applyNumberFormat="1" applyFont="1" applyFill="1" applyBorder="1" applyAlignment="1" applyProtection="1">
      <alignment horizontal="center" vertical="center"/>
      <protection hidden="1"/>
    </xf>
    <xf numFmtId="206" fontId="11" fillId="48" borderId="86" xfId="53" applyNumberFormat="1" applyFont="1" applyFill="1" applyBorder="1" applyAlignment="1" applyProtection="1">
      <alignment horizontal="center" vertical="center"/>
      <protection hidden="1"/>
    </xf>
    <xf numFmtId="10" fontId="0" fillId="0" borderId="185" xfId="57" applyNumberFormat="1" applyFill="1" applyBorder="1" applyAlignment="1" applyProtection="1">
      <alignment horizontal="center" vertical="center"/>
      <protection hidden="1"/>
    </xf>
    <xf numFmtId="10" fontId="0" fillId="0" borderId="186" xfId="57" applyNumberFormat="1" applyFill="1" applyBorder="1" applyAlignment="1" applyProtection="1">
      <alignment horizontal="center" vertical="center"/>
      <protection hidden="1"/>
    </xf>
    <xf numFmtId="10" fontId="0" fillId="0" borderId="187" xfId="57" applyNumberFormat="1" applyFill="1" applyBorder="1" applyAlignment="1" applyProtection="1">
      <alignment horizontal="center" vertical="center"/>
      <protection hidden="1"/>
    </xf>
    <xf numFmtId="182" fontId="10" fillId="47" borderId="179" xfId="45" applyNumberFormat="1" applyFont="1" applyFill="1" applyBorder="1" applyAlignment="1" applyProtection="1">
      <alignment horizontal="center" vertical="center" wrapText="1"/>
      <protection hidden="1"/>
    </xf>
    <xf numFmtId="10" fontId="4" fillId="47" borderId="174" xfId="57" applyNumberFormat="1" applyFont="1" applyFill="1" applyBorder="1" applyAlignment="1" applyProtection="1">
      <alignment horizontal="center" vertical="center"/>
      <protection hidden="1"/>
    </xf>
    <xf numFmtId="186" fontId="4" fillId="47" borderId="174" xfId="57" applyNumberFormat="1" applyFont="1" applyFill="1" applyBorder="1" applyAlignment="1" applyProtection="1">
      <alignment horizontal="center" vertical="center"/>
      <protection hidden="1"/>
    </xf>
    <xf numFmtId="206" fontId="11" fillId="48" borderId="188" xfId="53" applyNumberFormat="1" applyFont="1" applyFill="1" applyBorder="1" applyAlignment="1" applyProtection="1">
      <alignment horizontal="center" vertical="center"/>
      <protection hidden="1"/>
    </xf>
    <xf numFmtId="206" fontId="11" fillId="48" borderId="189" xfId="53" applyNumberFormat="1" applyFont="1" applyFill="1" applyBorder="1" applyAlignment="1" applyProtection="1">
      <alignment horizontal="center" vertical="center"/>
      <protection hidden="1"/>
    </xf>
    <xf numFmtId="206" fontId="11" fillId="48" borderId="190" xfId="53" applyNumberFormat="1" applyFont="1" applyFill="1" applyBorder="1" applyAlignment="1" applyProtection="1">
      <alignment horizontal="center" vertical="center"/>
      <protection hidden="1"/>
    </xf>
    <xf numFmtId="10" fontId="4" fillId="0" borderId="167" xfId="57" applyNumberFormat="1" applyFont="1" applyFill="1" applyBorder="1" applyAlignment="1" applyProtection="1">
      <alignment horizontal="center" vertical="center"/>
      <protection hidden="1"/>
    </xf>
    <xf numFmtId="186" fontId="4" fillId="0" borderId="167" xfId="57" applyNumberFormat="1" applyFont="1" applyFill="1" applyBorder="1" applyAlignment="1" applyProtection="1">
      <alignment horizontal="center" vertical="center"/>
      <protection hidden="1"/>
    </xf>
    <xf numFmtId="10" fontId="4" fillId="0" borderId="174" xfId="57" applyNumberFormat="1" applyFont="1" applyFill="1" applyBorder="1" applyAlignment="1" applyProtection="1">
      <alignment horizontal="center" vertical="center"/>
      <protection hidden="1"/>
    </xf>
    <xf numFmtId="206" fontId="11" fillId="48" borderId="191" xfId="53" applyNumberFormat="1" applyFont="1" applyFill="1" applyBorder="1" applyAlignment="1" applyProtection="1">
      <alignment horizontal="center" vertical="center"/>
      <protection hidden="1"/>
    </xf>
    <xf numFmtId="186" fontId="4" fillId="0" borderId="171" xfId="57" applyNumberFormat="1" applyFont="1" applyBorder="1" applyAlignment="1" applyProtection="1">
      <alignment horizontal="center" vertical="center"/>
      <protection hidden="1"/>
    </xf>
    <xf numFmtId="182" fontId="10" fillId="0" borderId="192" xfId="45" applyNumberFormat="1" applyFont="1" applyFill="1" applyBorder="1" applyAlignment="1" applyProtection="1">
      <alignment horizontal="center" vertical="center" wrapText="1"/>
      <protection hidden="1"/>
    </xf>
    <xf numFmtId="182" fontId="10" fillId="0" borderId="193" xfId="45" applyNumberFormat="1" applyFont="1" applyFill="1" applyBorder="1" applyAlignment="1" applyProtection="1">
      <alignment horizontal="center" vertical="center" wrapText="1"/>
      <protection hidden="1"/>
    </xf>
    <xf numFmtId="182" fontId="10" fillId="0" borderId="194" xfId="45" applyNumberFormat="1" applyFont="1" applyFill="1" applyBorder="1" applyAlignment="1" applyProtection="1">
      <alignment horizontal="center" vertical="center" wrapText="1"/>
      <protection hidden="1"/>
    </xf>
    <xf numFmtId="206" fontId="11" fillId="48" borderId="195" xfId="53" applyNumberFormat="1" applyFont="1" applyFill="1" applyBorder="1" applyAlignment="1" applyProtection="1">
      <alignment horizontal="center" vertical="center"/>
      <protection hidden="1"/>
    </xf>
    <xf numFmtId="0" fontId="10" fillId="48" borderId="196" xfId="45" applyFont="1" applyFill="1" applyBorder="1" applyAlignment="1" applyProtection="1">
      <alignment horizontal="center" vertical="center" wrapText="1"/>
      <protection hidden="1"/>
    </xf>
    <xf numFmtId="10" fontId="4" fillId="48" borderId="197" xfId="57" applyNumberFormat="1" applyFont="1" applyFill="1" applyBorder="1" applyAlignment="1" applyProtection="1">
      <alignment horizontal="center" vertical="center"/>
      <protection hidden="1"/>
    </xf>
    <xf numFmtId="186" fontId="4" fillId="48" borderId="197" xfId="57" applyNumberFormat="1" applyFont="1" applyFill="1" applyBorder="1" applyAlignment="1" applyProtection="1">
      <alignment horizontal="center" vertical="center"/>
      <protection hidden="1"/>
    </xf>
    <xf numFmtId="10" fontId="4" fillId="48" borderId="198" xfId="57" applyNumberFormat="1" applyFont="1" applyFill="1" applyBorder="1" applyAlignment="1" applyProtection="1">
      <alignment horizontal="center" vertical="center"/>
      <protection hidden="1"/>
    </xf>
    <xf numFmtId="186" fontId="4" fillId="48" borderId="198" xfId="57" applyNumberFormat="1" applyFont="1" applyFill="1" applyBorder="1" applyAlignment="1" applyProtection="1">
      <alignment horizontal="center" vertical="center"/>
      <protection hidden="1"/>
    </xf>
    <xf numFmtId="0" fontId="10" fillId="0" borderId="181" xfId="45" applyFont="1" applyFill="1" applyBorder="1" applyAlignment="1" applyProtection="1">
      <alignment horizontal="center" vertical="center" wrapText="1"/>
      <protection hidden="1"/>
    </xf>
    <xf numFmtId="10" fontId="4" fillId="0" borderId="197" xfId="57" applyNumberFormat="1" applyFont="1" applyBorder="1" applyAlignment="1" applyProtection="1">
      <alignment horizontal="center" vertical="center"/>
      <protection hidden="1"/>
    </xf>
    <xf numFmtId="186" fontId="4" fillId="0" borderId="197" xfId="57" applyNumberFormat="1" applyFont="1" applyBorder="1" applyAlignment="1" applyProtection="1">
      <alignment horizontal="center" vertical="center"/>
      <protection hidden="1"/>
    </xf>
    <xf numFmtId="182" fontId="10" fillId="0" borderId="199" xfId="45" applyNumberFormat="1" applyFont="1" applyFill="1" applyBorder="1" applyAlignment="1" applyProtection="1">
      <alignment horizontal="center" vertical="center" wrapText="1"/>
      <protection hidden="1"/>
    </xf>
    <xf numFmtId="0" fontId="10" fillId="0" borderId="200" xfId="45" applyFont="1" applyFill="1" applyBorder="1" applyAlignment="1" applyProtection="1">
      <alignment horizontal="center" vertical="center" wrapText="1"/>
      <protection hidden="1"/>
    </xf>
    <xf numFmtId="10" fontId="4" fillId="0" borderId="201" xfId="57" applyNumberFormat="1" applyFont="1" applyBorder="1" applyAlignment="1" applyProtection="1">
      <alignment horizontal="center" vertical="center"/>
      <protection hidden="1"/>
    </xf>
    <xf numFmtId="186" fontId="4" fillId="0" borderId="202" xfId="57" applyNumberFormat="1" applyFont="1" applyBorder="1" applyAlignment="1" applyProtection="1">
      <alignment horizontal="center" vertical="center"/>
      <protection hidden="1"/>
    </xf>
    <xf numFmtId="206" fontId="11" fillId="48" borderId="203" xfId="53" applyNumberFormat="1" applyFont="1" applyFill="1" applyBorder="1" applyAlignment="1" applyProtection="1">
      <alignment horizontal="center" vertical="center"/>
      <protection hidden="1"/>
    </xf>
    <xf numFmtId="206" fontId="11" fillId="48" borderId="204" xfId="53" applyNumberFormat="1" applyFont="1" applyFill="1" applyBorder="1" applyAlignment="1" applyProtection="1">
      <alignment horizontal="center" vertical="center"/>
      <protection hidden="1"/>
    </xf>
    <xf numFmtId="182" fontId="10" fillId="0" borderId="162" xfId="45" applyNumberFormat="1" applyFont="1" applyFill="1" applyBorder="1" applyAlignment="1" applyProtection="1">
      <alignment horizontal="center" vertical="center" wrapText="1"/>
      <protection hidden="1"/>
    </xf>
    <xf numFmtId="0" fontId="10" fillId="0" borderId="121" xfId="45" applyFont="1" applyFill="1" applyBorder="1" applyAlignment="1" applyProtection="1">
      <alignment horizontal="center" vertical="center" wrapText="1"/>
      <protection hidden="1"/>
    </xf>
    <xf numFmtId="10" fontId="4" fillId="0" borderId="0" xfId="57" applyNumberFormat="1" applyFont="1" applyBorder="1" applyAlignment="1" applyProtection="1">
      <alignment horizontal="center" vertical="center"/>
      <protection hidden="1"/>
    </xf>
    <xf numFmtId="186" fontId="4" fillId="0" borderId="121" xfId="57" applyNumberFormat="1" applyFont="1" applyBorder="1" applyAlignment="1" applyProtection="1">
      <alignment horizontal="center" vertical="center"/>
      <protection hidden="1"/>
    </xf>
    <xf numFmtId="206" fontId="11" fillId="48" borderId="205" xfId="53" applyNumberFormat="1" applyFont="1" applyFill="1" applyBorder="1" applyAlignment="1" applyProtection="1">
      <alignment horizontal="center" vertical="center"/>
      <protection hidden="1"/>
    </xf>
    <xf numFmtId="206" fontId="11" fillId="48" borderId="121" xfId="53" applyNumberFormat="1" applyFont="1" applyFill="1" applyBorder="1" applyAlignment="1" applyProtection="1">
      <alignment horizontal="center" vertical="center"/>
      <protection hidden="1"/>
    </xf>
    <xf numFmtId="178" fontId="5" fillId="0" borderId="206" xfId="51" applyFont="1" applyFill="1" applyBorder="1" applyAlignment="1" applyProtection="1">
      <alignment horizontal="center" vertical="center"/>
      <protection hidden="1"/>
    </xf>
    <xf numFmtId="178" fontId="5" fillId="0" borderId="207" xfId="51" applyFont="1" applyFill="1" applyBorder="1" applyAlignment="1" applyProtection="1">
      <alignment horizontal="center" vertical="center"/>
      <protection hidden="1"/>
    </xf>
    <xf numFmtId="9" fontId="5" fillId="0" borderId="208" xfId="57" applyNumberFormat="1" applyFont="1" applyBorder="1" applyAlignment="1" applyProtection="1">
      <alignment horizontal="center" vertical="center"/>
      <protection hidden="1"/>
    </xf>
    <xf numFmtId="178" fontId="5" fillId="0" borderId="209" xfId="49" applyFont="1" applyFill="1" applyBorder="1" applyAlignment="1" applyProtection="1">
      <alignment horizontal="center" vertical="center"/>
      <protection hidden="1"/>
    </xf>
    <xf numFmtId="178" fontId="18" fillId="0" borderId="47" xfId="49" applyFont="1" applyFill="1" applyBorder="1" applyAlignment="1" applyProtection="1">
      <alignment horizontal="center" vertical="center"/>
      <protection hidden="1"/>
    </xf>
    <xf numFmtId="9" fontId="5" fillId="0" borderId="210" xfId="57" applyNumberFormat="1" applyFont="1" applyBorder="1" applyAlignment="1" applyProtection="1">
      <alignment horizontal="center" vertical="center"/>
      <protection hidden="1"/>
    </xf>
    <xf numFmtId="178" fontId="18" fillId="0" borderId="6" xfId="49" applyFont="1" applyFill="1" applyBorder="1" applyAlignment="1" applyProtection="1">
      <alignment horizontal="center" vertical="center"/>
      <protection hidden="1"/>
    </xf>
    <xf numFmtId="178" fontId="18" fillId="0" borderId="124" xfId="49" applyFont="1" applyFill="1" applyBorder="1" applyAlignment="1" applyProtection="1">
      <alignment horizontal="center" vertical="center"/>
      <protection hidden="1"/>
    </xf>
    <xf numFmtId="0" fontId="70" fillId="40" borderId="206" xfId="57" applyFont="1" applyFill="1" applyBorder="1" applyAlignment="1" applyProtection="1">
      <alignment horizontal="center" vertical="center"/>
      <protection hidden="1"/>
    </xf>
    <xf numFmtId="0" fontId="70" fillId="40" borderId="207" xfId="57" applyFont="1" applyFill="1" applyBorder="1" applyAlignment="1" applyProtection="1">
      <alignment horizontal="center" vertical="center"/>
      <protection hidden="1"/>
    </xf>
    <xf numFmtId="9" fontId="70" fillId="40" borderId="127" xfId="57" applyNumberFormat="1" applyFont="1" applyFill="1" applyBorder="1" applyAlignment="1" applyProtection="1">
      <alignment horizontal="center" vertical="center"/>
      <protection hidden="1"/>
    </xf>
    <xf numFmtId="178" fontId="70" fillId="40" borderId="209" xfId="49" applyFont="1" applyFill="1" applyBorder="1" applyAlignment="1" applyProtection="1">
      <alignment horizontal="center" vertical="center"/>
      <protection hidden="1"/>
    </xf>
    <xf numFmtId="178" fontId="75" fillId="40" borderId="47" xfId="49" applyFont="1" applyFill="1" applyBorder="1" applyAlignment="1" applyProtection="1">
      <alignment horizontal="center" vertical="center"/>
      <protection hidden="1"/>
    </xf>
    <xf numFmtId="178" fontId="75" fillId="40" borderId="45" xfId="49" applyFont="1" applyFill="1" applyBorder="1" applyAlignment="1" applyProtection="1">
      <alignment horizontal="center" vertical="center"/>
      <protection hidden="1"/>
    </xf>
    <xf numFmtId="178" fontId="75" fillId="40" borderId="6" xfId="49" applyFont="1" applyFill="1" applyBorder="1" applyAlignment="1" applyProtection="1">
      <alignment horizontal="center" vertical="center"/>
      <protection hidden="1"/>
    </xf>
    <xf numFmtId="178" fontId="75" fillId="40" borderId="0" xfId="49" applyFont="1" applyFill="1" applyBorder="1" applyAlignment="1" applyProtection="1">
      <alignment horizontal="center" vertical="center"/>
      <protection hidden="1"/>
    </xf>
    <xf numFmtId="0" fontId="70" fillId="40" borderId="211" xfId="57" applyFont="1" applyFill="1" applyBorder="1" applyAlignment="1" applyProtection="1">
      <alignment horizontal="center" vertical="center"/>
      <protection hidden="1"/>
    </xf>
    <xf numFmtId="0" fontId="70" fillId="40" borderId="212" xfId="57" applyFont="1" applyFill="1" applyBorder="1" applyAlignment="1" applyProtection="1">
      <alignment horizontal="center" vertical="center"/>
      <protection hidden="1"/>
    </xf>
    <xf numFmtId="9" fontId="70" fillId="40" borderId="213" xfId="57" applyNumberFormat="1" applyFont="1" applyFill="1" applyBorder="1" applyAlignment="1" applyProtection="1">
      <alignment horizontal="center" vertical="center"/>
      <protection hidden="1"/>
    </xf>
    <xf numFmtId="178" fontId="70" fillId="40" borderId="214" xfId="49" applyFont="1" applyFill="1" applyBorder="1" applyAlignment="1" applyProtection="1">
      <alignment horizontal="center" vertical="center"/>
      <protection hidden="1"/>
    </xf>
    <xf numFmtId="178" fontId="75" fillId="40" borderId="215" xfId="49" applyFont="1" applyFill="1" applyBorder="1" applyAlignment="1" applyProtection="1">
      <alignment horizontal="center" vertical="center"/>
      <protection hidden="1"/>
    </xf>
    <xf numFmtId="178" fontId="75" fillId="40" borderId="42" xfId="49" applyFont="1" applyFill="1" applyBorder="1" applyAlignment="1" applyProtection="1">
      <alignment horizontal="center" vertical="center"/>
      <protection hidden="1"/>
    </xf>
  </cellXfs>
  <cellStyles count="7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72929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Hyperlink" xfId="46"/>
    <cellStyle name="Followed Hyperlink" xfId="47"/>
    <cellStyle name="Incorreto" xfId="48"/>
    <cellStyle name="Currency" xfId="49"/>
    <cellStyle name="Currency [0]" xfId="50"/>
    <cellStyle name="Moeda 2" xfId="51"/>
    <cellStyle name="Moeda 2 2" xfId="52"/>
    <cellStyle name="Moeda 3" xfId="53"/>
    <cellStyle name="Moeda 4" xfId="54"/>
    <cellStyle name="Neutra" xfId="55"/>
    <cellStyle name="Normal 10" xfId="56"/>
    <cellStyle name="Normal 2" xfId="57"/>
    <cellStyle name="Normal 2 2" xfId="58"/>
    <cellStyle name="Normal 2 3" xfId="59"/>
    <cellStyle name="Normal 2 4" xfId="60"/>
    <cellStyle name="Normal 2 5" xfId="61"/>
    <cellStyle name="Normal 3" xfId="62"/>
    <cellStyle name="Normal 4" xfId="63"/>
    <cellStyle name="Normal 4 2" xfId="64"/>
    <cellStyle name="Normal 5" xfId="65"/>
    <cellStyle name="Normal 5 2" xfId="66"/>
    <cellStyle name="Normal 6" xfId="67"/>
    <cellStyle name="Normal 7" xfId="68"/>
    <cellStyle name="Normal 8" xfId="69"/>
    <cellStyle name="Normal 9" xfId="70"/>
    <cellStyle name="Normal_Orçamento RETIFICADO DA OBRA JUNHO - CERTO" xfId="71"/>
    <cellStyle name="Nota" xfId="72"/>
    <cellStyle name="planilhas" xfId="73"/>
    <cellStyle name="Percent" xfId="74"/>
    <cellStyle name="Porcentagem 2" xfId="75"/>
    <cellStyle name="Saída" xfId="76"/>
    <cellStyle name="Comma [0]" xfId="77"/>
    <cellStyle name="Separador de milhares 2" xfId="78"/>
    <cellStyle name="Separador de milhares 3" xfId="79"/>
    <cellStyle name="SNEVERS" xfId="80"/>
    <cellStyle name="Texto de Aviso" xfId="81"/>
    <cellStyle name="Texto Explicativo" xfId="82"/>
    <cellStyle name="Título" xfId="83"/>
    <cellStyle name="Título 1" xfId="84"/>
    <cellStyle name="Título 2" xfId="85"/>
    <cellStyle name="Título 3" xfId="86"/>
    <cellStyle name="Título 4" xfId="87"/>
    <cellStyle name="Total" xfId="88"/>
    <cellStyle name="Comma" xfId="89"/>
    <cellStyle name="Vírgula 2" xfId="90"/>
    <cellStyle name="Vírgula 2 2" xfId="91"/>
  </cellStyles>
  <dxfs count="339"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auto="1"/>
      </font>
      <fill>
        <patternFill patternType="solid">
          <fgColor indexed="9"/>
          <bgColor theme="3" tint="0.5999600291252136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libri Light"/>
        <color theme="2" tint="-0.24993999302387238"/>
      </font>
      <fill>
        <patternFill patternType="solid">
          <fgColor indexed="9"/>
          <bgColor theme="0" tint="-0.3499799966812134"/>
        </patternFill>
      </fill>
    </dxf>
    <dxf>
      <font>
        <b val="0"/>
        <color indexed="9"/>
      </font>
    </dxf>
    <dxf>
      <font>
        <name val="Cambria"/>
        <color theme="1" tint="0.34999001026153564"/>
      </font>
      <fill>
        <patternFill patternType="solid">
          <fgColor indexed="9"/>
          <bgColor theme="1" tint="0.34999001026153564"/>
        </patternFill>
      </fill>
    </dxf>
    <dxf>
      <font>
        <b val="0"/>
        <color indexed="9"/>
      </font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ill>
        <patternFill patternType="solid">
          <fgColor indexed="31"/>
          <bgColor indexed="42"/>
        </patternFill>
      </fill>
    </dxf>
    <dxf>
      <font>
        <color theme="1" tint="0.34999001026153564"/>
      </font>
      <fill>
        <patternFill patternType="solid">
          <fgColor rgb="FFFFFFFF"/>
          <bgColor theme="1" tint="0.34999001026153564"/>
        </patternFill>
      </fill>
      <border/>
    </dxf>
    <dxf>
      <font>
        <color theme="2" tint="-0.24993999302387238"/>
      </font>
      <fill>
        <patternFill patternType="solid">
          <fgColor rgb="FFFFFFFF"/>
          <bgColor theme="0" tint="-0.3499799966812134"/>
        </patternFill>
      </fill>
      <border/>
    </dxf>
    <dxf>
      <font>
        <color auto="1"/>
      </font>
      <fill>
        <patternFill patternType="solid">
          <fgColor rgb="FFFFFFFF"/>
          <bgColor theme="3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2%20-%20Escolas\01%20-%20CEMEB%20Romeu%20Manfrinato%20-%20EMIC\Or&#231;amento%2001-09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Q "/>
      <sheetName val="Resumo _ Licitação"/>
      <sheetName val="CRONOGRAMA_ Licitação"/>
      <sheetName val="Orçamento"/>
      <sheetName val="Composiçoes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0"/>
  <sheetViews>
    <sheetView showZeros="0" tabSelected="1" view="pageBreakPreview" zoomScaleNormal="85" zoomScaleSheetLayoutView="100" workbookViewId="0" topLeftCell="A1">
      <selection activeCell="D2" sqref="D2"/>
    </sheetView>
  </sheetViews>
  <sheetFormatPr defaultColWidth="9.140625" defaultRowHeight="16.5" customHeight="1" outlineLevelRow="1" outlineLevelCol="1"/>
  <cols>
    <col min="1" max="1" width="13.28125" style="116" customWidth="1"/>
    <col min="2" max="2" width="15.421875" style="116" customWidth="1"/>
    <col min="3" max="3" width="12.57421875" style="19" customWidth="1"/>
    <col min="4" max="4" width="86.28125" style="117" customWidth="1"/>
    <col min="5" max="5" width="10.140625" style="116" customWidth="1"/>
    <col min="6" max="6" width="11.28125" style="118" customWidth="1"/>
    <col min="7" max="7" width="18.7109375" style="105" customWidth="1"/>
    <col min="8" max="8" width="24.00390625" style="119" customWidth="1"/>
    <col min="9" max="9" width="15.7109375" style="112" customWidth="1"/>
    <col min="10" max="10" width="12.421875" style="1" customWidth="1"/>
    <col min="11" max="11" width="9.57421875" style="2" customWidth="1"/>
    <col min="12" max="16" width="13.7109375" style="2" customWidth="1" outlineLevel="1"/>
    <col min="17" max="17" width="15.8515625" style="2" customWidth="1"/>
    <col min="18" max="18" width="9.57421875" style="2" customWidth="1"/>
    <col min="19" max="23" width="13.7109375" style="2" customWidth="1" outlineLevel="1"/>
    <col min="24" max="24" width="14.57421875" style="2" customWidth="1"/>
    <col min="25" max="25" width="9.57421875" style="2" customWidth="1"/>
    <col min="26" max="30" width="13.7109375" style="2" hidden="1" customWidth="1" outlineLevel="1"/>
    <col min="31" max="31" width="14.7109375" style="2" customWidth="1" collapsed="1"/>
    <col min="32" max="32" width="13.8515625" style="2" customWidth="1"/>
    <col min="33" max="33" width="20.8515625" style="2" bestFit="1" customWidth="1"/>
    <col min="34" max="34" width="11.421875" style="2" customWidth="1"/>
    <col min="35" max="35" width="23.7109375" style="14" customWidth="1"/>
    <col min="36" max="36" width="14.28125" style="8" bestFit="1" customWidth="1"/>
    <col min="37" max="16384" width="9.140625" style="8" customWidth="1"/>
  </cols>
  <sheetData>
    <row r="1" spans="1:12" ht="30" customHeight="1">
      <c r="A1" s="26"/>
      <c r="B1" s="27"/>
      <c r="C1" s="28"/>
      <c r="D1" s="29"/>
      <c r="E1" s="29"/>
      <c r="F1" s="29"/>
      <c r="G1" s="29"/>
      <c r="H1" s="29"/>
      <c r="I1" s="30"/>
      <c r="J1" s="24"/>
      <c r="K1" s="125"/>
      <c r="L1" s="125"/>
    </row>
    <row r="2" spans="1:12" ht="15.75" customHeight="1">
      <c r="A2" s="31"/>
      <c r="B2" s="32"/>
      <c r="D2" s="33"/>
      <c r="E2" s="33"/>
      <c r="F2" s="33"/>
      <c r="G2" s="33"/>
      <c r="H2" s="33"/>
      <c r="I2" s="34"/>
      <c r="J2" s="25"/>
      <c r="K2" s="126"/>
      <c r="L2" s="126"/>
    </row>
    <row r="3" spans="1:11" ht="18">
      <c r="A3" s="31"/>
      <c r="B3" s="32"/>
      <c r="D3" s="35"/>
      <c r="E3" s="35"/>
      <c r="F3" s="35"/>
      <c r="G3" s="35"/>
      <c r="H3" s="35"/>
      <c r="I3" s="36"/>
      <c r="J3" s="37"/>
      <c r="K3" s="3"/>
    </row>
    <row r="4" spans="1:10" ht="15.75" customHeight="1">
      <c r="A4" s="31"/>
      <c r="B4" s="32"/>
      <c r="D4" s="38"/>
      <c r="E4" s="39"/>
      <c r="F4" s="40"/>
      <c r="G4" s="39"/>
      <c r="H4" s="39"/>
      <c r="I4" s="41"/>
      <c r="J4" s="37"/>
    </row>
    <row r="5" spans="1:35" s="9" customFormat="1" ht="15.75" customHeight="1">
      <c r="A5" s="127" t="s">
        <v>0</v>
      </c>
      <c r="B5" s="128"/>
      <c r="C5" s="129"/>
      <c r="D5" s="130" t="s">
        <v>315</v>
      </c>
      <c r="E5" s="128"/>
      <c r="F5" s="131"/>
      <c r="G5" s="131"/>
      <c r="H5" s="131"/>
      <c r="I5" s="132"/>
      <c r="J5" s="2"/>
      <c r="K5" s="2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15"/>
    </row>
    <row r="6" spans="1:35" s="9" customFormat="1" ht="6" customHeight="1">
      <c r="A6" s="133"/>
      <c r="B6" s="128"/>
      <c r="C6" s="134"/>
      <c r="D6" s="135"/>
      <c r="E6" s="128"/>
      <c r="F6" s="131"/>
      <c r="G6" s="131"/>
      <c r="H6" s="131"/>
      <c r="I6" s="136"/>
      <c r="J6" s="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15"/>
    </row>
    <row r="7" spans="1:35" s="9" customFormat="1" ht="15.75" customHeight="1">
      <c r="A7" s="137" t="s">
        <v>1</v>
      </c>
      <c r="B7" s="130"/>
      <c r="C7" s="129"/>
      <c r="D7" s="130" t="s">
        <v>89</v>
      </c>
      <c r="E7" s="128"/>
      <c r="F7" s="138" t="s">
        <v>2</v>
      </c>
      <c r="G7" s="138"/>
      <c r="H7" s="139">
        <v>858.67</v>
      </c>
      <c r="I7" s="140"/>
      <c r="J7" s="2"/>
      <c r="K7" s="4"/>
      <c r="L7" s="4"/>
      <c r="M7" s="4"/>
      <c r="N7" s="4"/>
      <c r="O7" s="4"/>
      <c r="P7" s="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5"/>
    </row>
    <row r="8" spans="1:35" s="9" customFormat="1" ht="6" customHeight="1">
      <c r="A8" s="137"/>
      <c r="B8" s="130"/>
      <c r="C8" s="129"/>
      <c r="D8" s="130"/>
      <c r="E8" s="128"/>
      <c r="F8" s="141"/>
      <c r="G8" s="128"/>
      <c r="H8" s="128"/>
      <c r="I8" s="140"/>
      <c r="J8" s="2"/>
      <c r="K8" s="4"/>
      <c r="L8" s="4"/>
      <c r="M8" s="4"/>
      <c r="N8" s="4"/>
      <c r="O8" s="4"/>
      <c r="P8" s="5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15"/>
    </row>
    <row r="9" spans="1:35" s="9" customFormat="1" ht="15.75" customHeight="1">
      <c r="A9" s="137" t="s">
        <v>3</v>
      </c>
      <c r="B9" s="130"/>
      <c r="C9" s="129"/>
      <c r="D9" s="130" t="s">
        <v>143</v>
      </c>
      <c r="E9" s="128"/>
      <c r="F9" s="138" t="s">
        <v>4</v>
      </c>
      <c r="G9" s="138"/>
      <c r="H9" s="142" t="e">
        <f>G124</f>
        <v>#VALUE!</v>
      </c>
      <c r="I9" s="143"/>
      <c r="J9" s="2"/>
      <c r="K9" s="4"/>
      <c r="L9" s="4"/>
      <c r="M9" s="4"/>
      <c r="N9" s="4"/>
      <c r="O9" s="4"/>
      <c r="P9" s="5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15"/>
    </row>
    <row r="10" spans="1:35" s="9" customFormat="1" ht="6" customHeight="1">
      <c r="A10" s="144"/>
      <c r="B10" s="128"/>
      <c r="C10" s="134"/>
      <c r="D10" s="135"/>
      <c r="E10" s="128"/>
      <c r="F10" s="145"/>
      <c r="G10" s="145"/>
      <c r="H10" s="146"/>
      <c r="I10" s="147"/>
      <c r="J10" s="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15"/>
    </row>
    <row r="11" spans="1:35" s="9" customFormat="1" ht="32.25" customHeight="1" thickBot="1">
      <c r="A11" s="148" t="s">
        <v>18</v>
      </c>
      <c r="B11" s="149"/>
      <c r="C11" s="149"/>
      <c r="D11" s="150" t="s">
        <v>334</v>
      </c>
      <c r="E11" s="149"/>
      <c r="F11" s="151" t="s">
        <v>78</v>
      </c>
      <c r="G11" s="151"/>
      <c r="H11" s="152" t="e">
        <f>H9/H7</f>
        <v>#VALUE!</v>
      </c>
      <c r="I11" s="153"/>
      <c r="J11" s="18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4"/>
      <c r="AG11" s="124"/>
      <c r="AH11" s="124"/>
      <c r="AI11" s="124"/>
    </row>
    <row r="12" spans="1:10" ht="16.5" customHeight="1" thickBot="1">
      <c r="A12" s="154"/>
      <c r="B12" s="155"/>
      <c r="C12" s="156"/>
      <c r="D12" s="157"/>
      <c r="E12" s="158"/>
      <c r="F12" s="159"/>
      <c r="G12" s="158"/>
      <c r="H12" s="158"/>
      <c r="I12" s="160"/>
      <c r="J12" s="20"/>
    </row>
    <row r="13" spans="1:35" s="10" customFormat="1" ht="18.75" thickBot="1">
      <c r="A13" s="161" t="s">
        <v>19</v>
      </c>
      <c r="B13" s="161" t="s">
        <v>26</v>
      </c>
      <c r="C13" s="162" t="s">
        <v>7</v>
      </c>
      <c r="D13" s="163" t="s">
        <v>84</v>
      </c>
      <c r="E13" s="164" t="s">
        <v>9</v>
      </c>
      <c r="F13" s="165" t="s">
        <v>10</v>
      </c>
      <c r="G13" s="166" t="s">
        <v>335</v>
      </c>
      <c r="H13" s="167" t="s">
        <v>34</v>
      </c>
      <c r="I13" s="168" t="s">
        <v>11</v>
      </c>
      <c r="J13" s="21"/>
      <c r="K13" s="44"/>
      <c r="L13" s="45"/>
      <c r="M13" s="45"/>
      <c r="N13" s="45"/>
      <c r="O13" s="45"/>
      <c r="P13" s="45"/>
      <c r="Q13" s="46"/>
      <c r="R13" s="44"/>
      <c r="S13" s="45"/>
      <c r="T13" s="45"/>
      <c r="U13" s="45"/>
      <c r="V13" s="45"/>
      <c r="W13" s="45"/>
      <c r="X13" s="46"/>
      <c r="Y13" s="44"/>
      <c r="Z13" s="45"/>
      <c r="AA13" s="45"/>
      <c r="AB13" s="45"/>
      <c r="AC13" s="45"/>
      <c r="AD13" s="45"/>
      <c r="AE13" s="46"/>
      <c r="AF13" s="45"/>
      <c r="AG13" s="46"/>
      <c r="AH13" s="45"/>
      <c r="AI13" s="46"/>
    </row>
    <row r="14" spans="1:35" s="11" customFormat="1" ht="27.75" customHeight="1" thickBot="1">
      <c r="A14" s="169">
        <v>1</v>
      </c>
      <c r="B14" s="170"/>
      <c r="C14" s="171"/>
      <c r="D14" s="172" t="s">
        <v>267</v>
      </c>
      <c r="E14" s="173">
        <f>SUM(E15,E19,E24,E34,E40,E42)</f>
        <v>0</v>
      </c>
      <c r="F14" s="173"/>
      <c r="G14" s="173"/>
      <c r="H14" s="174"/>
      <c r="I14" s="175" t="e">
        <f>E14/$G$123</f>
        <v>#DIV/0!</v>
      </c>
      <c r="J14" s="22"/>
      <c r="K14" s="47"/>
      <c r="L14" s="48"/>
      <c r="M14" s="48"/>
      <c r="N14" s="48"/>
      <c r="O14" s="48"/>
      <c r="P14" s="48"/>
      <c r="Q14" s="49"/>
      <c r="R14" s="47"/>
      <c r="S14" s="48"/>
      <c r="T14" s="48"/>
      <c r="U14" s="48"/>
      <c r="V14" s="48"/>
      <c r="W14" s="48"/>
      <c r="X14" s="49"/>
      <c r="Y14" s="47"/>
      <c r="Z14" s="48"/>
      <c r="AA14" s="48"/>
      <c r="AB14" s="48"/>
      <c r="AC14" s="48"/>
      <c r="AD14" s="48"/>
      <c r="AE14" s="49"/>
      <c r="AF14" s="50"/>
      <c r="AG14" s="51"/>
      <c r="AH14" s="50"/>
      <c r="AI14" s="52"/>
    </row>
    <row r="15" spans="1:35" ht="12.75" outlineLevel="1">
      <c r="A15" s="176" t="s">
        <v>14</v>
      </c>
      <c r="B15" s="177"/>
      <c r="C15" s="178"/>
      <c r="D15" s="179" t="s">
        <v>90</v>
      </c>
      <c r="E15" s="180">
        <f>SUM(H16:H18)</f>
        <v>0</v>
      </c>
      <c r="F15" s="180"/>
      <c r="G15" s="180"/>
      <c r="H15" s="180"/>
      <c r="I15" s="181" t="e">
        <f>E15/$G$123</f>
        <v>#DIV/0!</v>
      </c>
      <c r="J15" s="20"/>
      <c r="K15" s="53"/>
      <c r="L15" s="54"/>
      <c r="M15" s="54"/>
      <c r="N15" s="54"/>
      <c r="O15" s="54"/>
      <c r="P15" s="54"/>
      <c r="Q15" s="55"/>
      <c r="R15" s="53"/>
      <c r="S15" s="54"/>
      <c r="T15" s="54"/>
      <c r="U15" s="54"/>
      <c r="V15" s="54"/>
      <c r="W15" s="54"/>
      <c r="X15" s="55"/>
      <c r="Y15" s="53"/>
      <c r="Z15" s="54"/>
      <c r="AA15" s="54"/>
      <c r="AB15" s="54"/>
      <c r="AC15" s="54"/>
      <c r="AD15" s="54"/>
      <c r="AE15" s="55"/>
      <c r="AF15" s="54"/>
      <c r="AG15" s="55"/>
      <c r="AH15" s="54"/>
      <c r="AI15" s="52"/>
    </row>
    <row r="16" spans="1:35" ht="12.75" outlineLevel="1">
      <c r="A16" s="182" t="s">
        <v>15</v>
      </c>
      <c r="B16" s="183" t="s">
        <v>38</v>
      </c>
      <c r="C16" s="184" t="s">
        <v>93</v>
      </c>
      <c r="D16" s="185" t="s">
        <v>86</v>
      </c>
      <c r="E16" s="186" t="s">
        <v>95</v>
      </c>
      <c r="F16" s="187">
        <v>5</v>
      </c>
      <c r="G16" s="56"/>
      <c r="H16" s="189">
        <f>ROUND(_xlfn.IFERROR(F16*G16," - "),2)</f>
        <v>0</v>
      </c>
      <c r="I16" s="190" t="e">
        <f>H16/$G$123</f>
        <v>#DIV/0!</v>
      </c>
      <c r="J16" s="20"/>
      <c r="K16" s="53"/>
      <c r="L16" s="54"/>
      <c r="M16" s="54"/>
      <c r="N16" s="54"/>
      <c r="O16" s="54"/>
      <c r="P16" s="54"/>
      <c r="Q16" s="55"/>
      <c r="R16" s="53"/>
      <c r="S16" s="54"/>
      <c r="T16" s="54"/>
      <c r="U16" s="54"/>
      <c r="V16" s="54"/>
      <c r="W16" s="54"/>
      <c r="X16" s="55"/>
      <c r="Y16" s="53"/>
      <c r="Z16" s="54"/>
      <c r="AA16" s="54"/>
      <c r="AB16" s="54"/>
      <c r="AC16" s="54"/>
      <c r="AD16" s="54"/>
      <c r="AE16" s="55"/>
      <c r="AF16" s="54"/>
      <c r="AG16" s="55"/>
      <c r="AH16" s="54"/>
      <c r="AI16" s="52"/>
    </row>
    <row r="17" spans="1:35" ht="12.75" outlineLevel="1">
      <c r="A17" s="182" t="s">
        <v>91</v>
      </c>
      <c r="B17" s="191" t="s">
        <v>39</v>
      </c>
      <c r="C17" s="192" t="s">
        <v>93</v>
      </c>
      <c r="D17" s="193" t="s">
        <v>40</v>
      </c>
      <c r="E17" s="194" t="s">
        <v>30</v>
      </c>
      <c r="F17" s="195">
        <v>2</v>
      </c>
      <c r="G17" s="56"/>
      <c r="H17" s="189">
        <f aca="true" t="shared" si="0" ref="H17:H23">ROUND(_xlfn.IFERROR(F17*G17," - "),2)</f>
        <v>0</v>
      </c>
      <c r="I17" s="190" t="e">
        <f>H17/$G$123</f>
        <v>#DIV/0!</v>
      </c>
      <c r="J17" s="20"/>
      <c r="K17" s="53"/>
      <c r="L17" s="54"/>
      <c r="M17" s="54"/>
      <c r="N17" s="54"/>
      <c r="O17" s="54"/>
      <c r="P17" s="54"/>
      <c r="Q17" s="55"/>
      <c r="R17" s="53"/>
      <c r="S17" s="54"/>
      <c r="T17" s="54"/>
      <c r="U17" s="54"/>
      <c r="V17" s="54"/>
      <c r="W17" s="54"/>
      <c r="X17" s="55"/>
      <c r="Y17" s="53"/>
      <c r="Z17" s="54"/>
      <c r="AA17" s="54"/>
      <c r="AB17" s="54"/>
      <c r="AC17" s="54"/>
      <c r="AD17" s="54"/>
      <c r="AE17" s="55"/>
      <c r="AF17" s="54"/>
      <c r="AG17" s="55"/>
      <c r="AH17" s="54"/>
      <c r="AI17" s="52"/>
    </row>
    <row r="18" spans="1:35" ht="12.75" outlineLevel="1">
      <c r="A18" s="182" t="s">
        <v>92</v>
      </c>
      <c r="B18" s="196" t="s">
        <v>265</v>
      </c>
      <c r="C18" s="197" t="s">
        <v>93</v>
      </c>
      <c r="D18" s="198" t="s">
        <v>266</v>
      </c>
      <c r="E18" s="199" t="s">
        <v>30</v>
      </c>
      <c r="F18" s="200">
        <v>88.19</v>
      </c>
      <c r="G18" s="57"/>
      <c r="H18" s="189">
        <f t="shared" si="0"/>
        <v>0</v>
      </c>
      <c r="I18" s="201" t="e">
        <f>H18/$G$123</f>
        <v>#DIV/0!</v>
      </c>
      <c r="J18" s="23"/>
      <c r="K18" s="53"/>
      <c r="L18" s="54"/>
      <c r="M18" s="54"/>
      <c r="N18" s="54"/>
      <c r="O18" s="54"/>
      <c r="P18" s="54"/>
      <c r="Q18" s="55"/>
      <c r="R18" s="53"/>
      <c r="S18" s="54"/>
      <c r="T18" s="54"/>
      <c r="U18" s="54"/>
      <c r="V18" s="54"/>
      <c r="W18" s="54"/>
      <c r="X18" s="55"/>
      <c r="Y18" s="53"/>
      <c r="Z18" s="54"/>
      <c r="AA18" s="54"/>
      <c r="AB18" s="54"/>
      <c r="AC18" s="54"/>
      <c r="AD18" s="54"/>
      <c r="AE18" s="55"/>
      <c r="AF18" s="54"/>
      <c r="AG18" s="55"/>
      <c r="AH18" s="54"/>
      <c r="AI18" s="52"/>
    </row>
    <row r="19" spans="1:35" ht="12.75" outlineLevel="1">
      <c r="A19" s="202" t="s">
        <v>16</v>
      </c>
      <c r="B19" s="203"/>
      <c r="C19" s="204"/>
      <c r="D19" s="205" t="s">
        <v>126</v>
      </c>
      <c r="E19" s="206">
        <f>SUM(H20:H23)</f>
        <v>0</v>
      </c>
      <c r="F19" s="206"/>
      <c r="G19" s="206"/>
      <c r="H19" s="206"/>
      <c r="I19" s="207" t="e">
        <f>E19/$G$123</f>
        <v>#DIV/0!</v>
      </c>
      <c r="J19" s="23">
        <f>AF19</f>
        <v>0</v>
      </c>
      <c r="K19" s="53"/>
      <c r="L19" s="54"/>
      <c r="M19" s="54"/>
      <c r="N19" s="54"/>
      <c r="O19" s="54"/>
      <c r="P19" s="54"/>
      <c r="Q19" s="55"/>
      <c r="R19" s="53"/>
      <c r="S19" s="54"/>
      <c r="T19" s="54"/>
      <c r="U19" s="54"/>
      <c r="V19" s="54"/>
      <c r="W19" s="54"/>
      <c r="X19" s="55"/>
      <c r="Y19" s="53"/>
      <c r="Z19" s="54"/>
      <c r="AA19" s="54"/>
      <c r="AB19" s="54"/>
      <c r="AC19" s="54"/>
      <c r="AD19" s="54"/>
      <c r="AE19" s="55"/>
      <c r="AF19" s="54"/>
      <c r="AG19" s="55"/>
      <c r="AH19" s="54"/>
      <c r="AI19" s="52"/>
    </row>
    <row r="20" spans="1:35" ht="12.75" outlineLevel="1">
      <c r="A20" s="182" t="s">
        <v>17</v>
      </c>
      <c r="B20" s="208" t="s">
        <v>41</v>
      </c>
      <c r="C20" s="183" t="s">
        <v>93</v>
      </c>
      <c r="D20" s="209" t="s">
        <v>42</v>
      </c>
      <c r="E20" s="210" t="s">
        <v>31</v>
      </c>
      <c r="F20" s="211">
        <v>0.32</v>
      </c>
      <c r="G20" s="58"/>
      <c r="H20" s="189">
        <f t="shared" si="0"/>
        <v>0</v>
      </c>
      <c r="I20" s="190" t="e">
        <f>H20/$G$123</f>
        <v>#DIV/0!</v>
      </c>
      <c r="J20" s="23"/>
      <c r="K20" s="53"/>
      <c r="L20" s="54"/>
      <c r="M20" s="54"/>
      <c r="N20" s="54"/>
      <c r="O20" s="54"/>
      <c r="P20" s="54"/>
      <c r="Q20" s="55"/>
      <c r="R20" s="53"/>
      <c r="S20" s="54"/>
      <c r="T20" s="54"/>
      <c r="U20" s="54"/>
      <c r="V20" s="54"/>
      <c r="W20" s="54"/>
      <c r="X20" s="55"/>
      <c r="Y20" s="53"/>
      <c r="Z20" s="54"/>
      <c r="AA20" s="54"/>
      <c r="AB20" s="54"/>
      <c r="AC20" s="54"/>
      <c r="AD20" s="54"/>
      <c r="AE20" s="55"/>
      <c r="AF20" s="54"/>
      <c r="AG20" s="55"/>
      <c r="AH20" s="54"/>
      <c r="AI20" s="52"/>
    </row>
    <row r="21" spans="1:35" ht="12.75" outlineLevel="1">
      <c r="A21" s="182" t="s">
        <v>29</v>
      </c>
      <c r="B21" s="208" t="s">
        <v>55</v>
      </c>
      <c r="C21" s="191" t="s">
        <v>93</v>
      </c>
      <c r="D21" s="212" t="s">
        <v>100</v>
      </c>
      <c r="E21" s="210" t="s">
        <v>31</v>
      </c>
      <c r="F21" s="211">
        <v>5.44</v>
      </c>
      <c r="G21" s="58"/>
      <c r="H21" s="189">
        <f t="shared" si="0"/>
        <v>0</v>
      </c>
      <c r="I21" s="190" t="e">
        <f>H21/$G$123</f>
        <v>#DIV/0!</v>
      </c>
      <c r="J21" s="23"/>
      <c r="K21" s="53"/>
      <c r="L21" s="54"/>
      <c r="M21" s="54"/>
      <c r="N21" s="54"/>
      <c r="O21" s="54"/>
      <c r="P21" s="54"/>
      <c r="Q21" s="55"/>
      <c r="R21" s="53"/>
      <c r="S21" s="54"/>
      <c r="T21" s="54"/>
      <c r="U21" s="54"/>
      <c r="V21" s="54"/>
      <c r="W21" s="54"/>
      <c r="X21" s="55"/>
      <c r="Y21" s="53"/>
      <c r="Z21" s="54"/>
      <c r="AA21" s="54"/>
      <c r="AB21" s="54"/>
      <c r="AC21" s="54"/>
      <c r="AD21" s="54"/>
      <c r="AE21" s="55"/>
      <c r="AF21" s="54"/>
      <c r="AG21" s="55"/>
      <c r="AH21" s="54"/>
      <c r="AI21" s="52"/>
    </row>
    <row r="22" spans="1:35" ht="12.75" outlineLevel="1">
      <c r="A22" s="182" t="s">
        <v>96</v>
      </c>
      <c r="B22" s="213" t="s">
        <v>56</v>
      </c>
      <c r="C22" s="214" t="s">
        <v>93</v>
      </c>
      <c r="D22" s="215" t="s">
        <v>57</v>
      </c>
      <c r="E22" s="210" t="s">
        <v>31</v>
      </c>
      <c r="F22" s="216">
        <v>5.44</v>
      </c>
      <c r="G22" s="58"/>
      <c r="H22" s="189">
        <f t="shared" si="0"/>
        <v>0</v>
      </c>
      <c r="I22" s="190" t="e">
        <f>H22/$G$123</f>
        <v>#DIV/0!</v>
      </c>
      <c r="J22" s="23">
        <f>AF22</f>
        <v>0</v>
      </c>
      <c r="K22" s="53"/>
      <c r="L22" s="54"/>
      <c r="M22" s="54"/>
      <c r="N22" s="54"/>
      <c r="O22" s="54"/>
      <c r="P22" s="54"/>
      <c r="Q22" s="55"/>
      <c r="R22" s="53"/>
      <c r="S22" s="54"/>
      <c r="T22" s="54"/>
      <c r="U22" s="54"/>
      <c r="V22" s="54"/>
      <c r="W22" s="54"/>
      <c r="X22" s="55"/>
      <c r="Y22" s="53"/>
      <c r="Z22" s="54"/>
      <c r="AA22" s="54"/>
      <c r="AB22" s="54"/>
      <c r="AC22" s="54"/>
      <c r="AD22" s="54"/>
      <c r="AE22" s="55"/>
      <c r="AF22" s="54"/>
      <c r="AG22" s="55"/>
      <c r="AH22" s="54"/>
      <c r="AI22" s="52"/>
    </row>
    <row r="23" spans="1:35" ht="12.75" outlineLevel="1">
      <c r="A23" s="182" t="s">
        <v>97</v>
      </c>
      <c r="B23" s="213" t="s">
        <v>98</v>
      </c>
      <c r="C23" s="217" t="s">
        <v>99</v>
      </c>
      <c r="D23" s="215" t="s">
        <v>101</v>
      </c>
      <c r="E23" s="210" t="s">
        <v>28</v>
      </c>
      <c r="F23" s="211">
        <v>80</v>
      </c>
      <c r="G23" s="58"/>
      <c r="H23" s="189">
        <f t="shared" si="0"/>
        <v>0</v>
      </c>
      <c r="I23" s="218" t="e">
        <f>H23/$G$123</f>
        <v>#DIV/0!</v>
      </c>
      <c r="J23" s="23">
        <f>AF23</f>
        <v>0</v>
      </c>
      <c r="K23" s="53"/>
      <c r="L23" s="54"/>
      <c r="M23" s="54"/>
      <c r="N23" s="54"/>
      <c r="O23" s="54"/>
      <c r="P23" s="54"/>
      <c r="Q23" s="55"/>
      <c r="R23" s="53"/>
      <c r="S23" s="54"/>
      <c r="T23" s="54"/>
      <c r="U23" s="54"/>
      <c r="V23" s="54"/>
      <c r="W23" s="54"/>
      <c r="X23" s="55"/>
      <c r="Y23" s="53"/>
      <c r="Z23" s="54"/>
      <c r="AA23" s="54"/>
      <c r="AB23" s="54"/>
      <c r="AC23" s="54"/>
      <c r="AD23" s="54"/>
      <c r="AE23" s="55"/>
      <c r="AF23" s="54"/>
      <c r="AG23" s="55"/>
      <c r="AH23" s="54"/>
      <c r="AI23" s="52"/>
    </row>
    <row r="24" spans="1:35" ht="12.75" outlineLevel="1">
      <c r="A24" s="202" t="s">
        <v>82</v>
      </c>
      <c r="B24" s="203"/>
      <c r="C24" s="204"/>
      <c r="D24" s="219" t="s">
        <v>127</v>
      </c>
      <c r="E24" s="206">
        <f>SUM(H25:H33)</f>
        <v>0</v>
      </c>
      <c r="F24" s="206"/>
      <c r="G24" s="206"/>
      <c r="H24" s="206"/>
      <c r="I24" s="181" t="e">
        <f>E24/$G$123</f>
        <v>#DIV/0!</v>
      </c>
      <c r="J24" s="20"/>
      <c r="K24" s="53"/>
      <c r="L24" s="54"/>
      <c r="M24" s="54"/>
      <c r="N24" s="54"/>
      <c r="O24" s="54"/>
      <c r="P24" s="54"/>
      <c r="Q24" s="55"/>
      <c r="R24" s="53"/>
      <c r="S24" s="54"/>
      <c r="T24" s="54"/>
      <c r="U24" s="54"/>
      <c r="V24" s="54"/>
      <c r="W24" s="54"/>
      <c r="X24" s="55"/>
      <c r="Y24" s="53"/>
      <c r="Z24" s="54"/>
      <c r="AA24" s="54"/>
      <c r="AB24" s="54"/>
      <c r="AC24" s="54"/>
      <c r="AD24" s="54"/>
      <c r="AE24" s="55"/>
      <c r="AF24" s="54"/>
      <c r="AG24" s="55"/>
      <c r="AH24" s="54"/>
      <c r="AI24" s="52"/>
    </row>
    <row r="25" spans="1:35" ht="12.75" outlineLevel="1">
      <c r="A25" s="220" t="s">
        <v>83</v>
      </c>
      <c r="B25" s="221" t="s">
        <v>36</v>
      </c>
      <c r="C25" s="183" t="s">
        <v>93</v>
      </c>
      <c r="D25" s="185" t="s">
        <v>37</v>
      </c>
      <c r="E25" s="210" t="s">
        <v>28</v>
      </c>
      <c r="F25" s="211">
        <v>263.4</v>
      </c>
      <c r="G25" s="56"/>
      <c r="H25" s="189">
        <f aca="true" t="shared" si="1" ref="H25:H58">ROUND(_xlfn.IFERROR(F25*G25," - "),2)</f>
        <v>0</v>
      </c>
      <c r="I25" s="190" t="e">
        <f aca="true" t="shared" si="2" ref="I25:I33">H25/$G$123</f>
        <v>#DIV/0!</v>
      </c>
      <c r="J25" s="20"/>
      <c r="K25" s="53"/>
      <c r="L25" s="54"/>
      <c r="M25" s="54"/>
      <c r="N25" s="54"/>
      <c r="O25" s="54"/>
      <c r="P25" s="54"/>
      <c r="Q25" s="55"/>
      <c r="R25" s="53"/>
      <c r="S25" s="54"/>
      <c r="T25" s="54"/>
      <c r="U25" s="54"/>
      <c r="V25" s="54"/>
      <c r="W25" s="54"/>
      <c r="X25" s="55"/>
      <c r="Y25" s="53"/>
      <c r="Z25" s="54"/>
      <c r="AA25" s="54"/>
      <c r="AB25" s="54"/>
      <c r="AC25" s="54"/>
      <c r="AD25" s="54"/>
      <c r="AE25" s="55"/>
      <c r="AF25" s="54"/>
      <c r="AG25" s="55"/>
      <c r="AH25" s="54"/>
      <c r="AI25" s="52"/>
    </row>
    <row r="26" spans="1:35" ht="12.75" outlineLevel="1">
      <c r="A26" s="222" t="s">
        <v>102</v>
      </c>
      <c r="B26" s="208" t="s">
        <v>43</v>
      </c>
      <c r="C26" s="191" t="s">
        <v>93</v>
      </c>
      <c r="D26" s="193" t="s">
        <v>44</v>
      </c>
      <c r="E26" s="210" t="s">
        <v>30</v>
      </c>
      <c r="F26" s="211">
        <v>39.51</v>
      </c>
      <c r="G26" s="56"/>
      <c r="H26" s="189">
        <f t="shared" si="1"/>
        <v>0</v>
      </c>
      <c r="I26" s="190" t="e">
        <f t="shared" si="2"/>
        <v>#DIV/0!</v>
      </c>
      <c r="J26" s="20"/>
      <c r="K26" s="53"/>
      <c r="L26" s="54"/>
      <c r="M26" s="54"/>
      <c r="N26" s="54"/>
      <c r="O26" s="54"/>
      <c r="P26" s="54"/>
      <c r="Q26" s="55"/>
      <c r="R26" s="53"/>
      <c r="S26" s="54"/>
      <c r="T26" s="54"/>
      <c r="U26" s="54"/>
      <c r="V26" s="54"/>
      <c r="W26" s="54"/>
      <c r="X26" s="55"/>
      <c r="Y26" s="53"/>
      <c r="Z26" s="54"/>
      <c r="AA26" s="54"/>
      <c r="AB26" s="54"/>
      <c r="AC26" s="54"/>
      <c r="AD26" s="54"/>
      <c r="AE26" s="55"/>
      <c r="AF26" s="54"/>
      <c r="AG26" s="55"/>
      <c r="AH26" s="54"/>
      <c r="AI26" s="52"/>
    </row>
    <row r="27" spans="1:35" ht="12.75" outlineLevel="1">
      <c r="A27" s="222" t="s">
        <v>103</v>
      </c>
      <c r="B27" s="223" t="s">
        <v>76</v>
      </c>
      <c r="C27" s="191" t="s">
        <v>93</v>
      </c>
      <c r="D27" s="224" t="s">
        <v>77</v>
      </c>
      <c r="E27" s="210" t="s">
        <v>30</v>
      </c>
      <c r="F27" s="211">
        <v>39.51</v>
      </c>
      <c r="G27" s="56"/>
      <c r="H27" s="189">
        <f t="shared" si="1"/>
        <v>0</v>
      </c>
      <c r="I27" s="190" t="e">
        <f t="shared" si="2"/>
        <v>#DIV/0!</v>
      </c>
      <c r="J27" s="20"/>
      <c r="K27" s="53"/>
      <c r="L27" s="54"/>
      <c r="M27" s="54"/>
      <c r="N27" s="54"/>
      <c r="O27" s="54"/>
      <c r="P27" s="54"/>
      <c r="Q27" s="55"/>
      <c r="R27" s="53"/>
      <c r="S27" s="54"/>
      <c r="T27" s="54"/>
      <c r="U27" s="54"/>
      <c r="V27" s="54"/>
      <c r="W27" s="54"/>
      <c r="X27" s="55"/>
      <c r="Y27" s="53"/>
      <c r="Z27" s="54"/>
      <c r="AA27" s="54"/>
      <c r="AB27" s="54"/>
      <c r="AC27" s="54"/>
      <c r="AD27" s="54"/>
      <c r="AE27" s="55"/>
      <c r="AF27" s="54"/>
      <c r="AG27" s="55"/>
      <c r="AH27" s="54"/>
      <c r="AI27" s="52"/>
    </row>
    <row r="28" spans="1:35" ht="12.75" outlineLevel="1">
      <c r="A28" s="222" t="s">
        <v>104</v>
      </c>
      <c r="B28" s="223" t="s">
        <v>64</v>
      </c>
      <c r="C28" s="191" t="s">
        <v>93</v>
      </c>
      <c r="D28" s="185" t="s">
        <v>65</v>
      </c>
      <c r="E28" s="210" t="s">
        <v>30</v>
      </c>
      <c r="F28" s="211">
        <v>39.51</v>
      </c>
      <c r="G28" s="56"/>
      <c r="H28" s="189">
        <f t="shared" si="1"/>
        <v>0</v>
      </c>
      <c r="I28" s="190" t="e">
        <f t="shared" si="2"/>
        <v>#DIV/0!</v>
      </c>
      <c r="J28" s="20"/>
      <c r="K28" s="53"/>
      <c r="L28" s="54"/>
      <c r="M28" s="54"/>
      <c r="N28" s="54"/>
      <c r="O28" s="54"/>
      <c r="P28" s="54"/>
      <c r="Q28" s="55"/>
      <c r="R28" s="53"/>
      <c r="S28" s="54"/>
      <c r="T28" s="54"/>
      <c r="U28" s="54"/>
      <c r="V28" s="54"/>
      <c r="W28" s="54"/>
      <c r="X28" s="55"/>
      <c r="Y28" s="53"/>
      <c r="Z28" s="54"/>
      <c r="AA28" s="54"/>
      <c r="AB28" s="54"/>
      <c r="AC28" s="54"/>
      <c r="AD28" s="54"/>
      <c r="AE28" s="55"/>
      <c r="AF28" s="54"/>
      <c r="AG28" s="55"/>
      <c r="AH28" s="54"/>
      <c r="AI28" s="52"/>
    </row>
    <row r="29" spans="1:35" ht="12.75" outlineLevel="1">
      <c r="A29" s="222" t="s">
        <v>105</v>
      </c>
      <c r="B29" s="223" t="s">
        <v>66</v>
      </c>
      <c r="C29" s="191" t="s">
        <v>93</v>
      </c>
      <c r="D29" s="193" t="s">
        <v>67</v>
      </c>
      <c r="E29" s="210" t="s">
        <v>30</v>
      </c>
      <c r="F29" s="211">
        <v>39.51</v>
      </c>
      <c r="G29" s="56"/>
      <c r="H29" s="189">
        <f t="shared" si="1"/>
        <v>0</v>
      </c>
      <c r="I29" s="190" t="e">
        <f t="shared" si="2"/>
        <v>#DIV/0!</v>
      </c>
      <c r="J29" s="20"/>
      <c r="K29" s="53"/>
      <c r="L29" s="54"/>
      <c r="M29" s="54"/>
      <c r="N29" s="54"/>
      <c r="O29" s="54"/>
      <c r="P29" s="54"/>
      <c r="Q29" s="55"/>
      <c r="R29" s="53"/>
      <c r="S29" s="54"/>
      <c r="T29" s="54"/>
      <c r="U29" s="54"/>
      <c r="V29" s="54"/>
      <c r="W29" s="54"/>
      <c r="X29" s="55"/>
      <c r="Y29" s="53"/>
      <c r="Z29" s="54"/>
      <c r="AA29" s="54"/>
      <c r="AB29" s="54"/>
      <c r="AC29" s="54"/>
      <c r="AD29" s="54"/>
      <c r="AE29" s="55"/>
      <c r="AF29" s="54"/>
      <c r="AG29" s="55"/>
      <c r="AH29" s="54"/>
      <c r="AI29" s="52"/>
    </row>
    <row r="30" spans="1:35" ht="12.75" outlineLevel="1">
      <c r="A30" s="225" t="s">
        <v>106</v>
      </c>
      <c r="B30" s="226" t="s">
        <v>110</v>
      </c>
      <c r="C30" s="191" t="s">
        <v>99</v>
      </c>
      <c r="D30" s="227" t="s">
        <v>112</v>
      </c>
      <c r="E30" s="228" t="s">
        <v>25</v>
      </c>
      <c r="F30" s="211">
        <v>439</v>
      </c>
      <c r="G30" s="59"/>
      <c r="H30" s="189">
        <f t="shared" si="1"/>
        <v>0</v>
      </c>
      <c r="I30" s="190" t="e">
        <f t="shared" si="2"/>
        <v>#DIV/0!</v>
      </c>
      <c r="J30" s="20"/>
      <c r="K30" s="53"/>
      <c r="L30" s="54"/>
      <c r="M30" s="54"/>
      <c r="N30" s="54"/>
      <c r="O30" s="54"/>
      <c r="P30" s="54"/>
      <c r="Q30" s="55"/>
      <c r="R30" s="53"/>
      <c r="S30" s="54"/>
      <c r="T30" s="54"/>
      <c r="U30" s="54"/>
      <c r="V30" s="54"/>
      <c r="W30" s="54"/>
      <c r="X30" s="55"/>
      <c r="Y30" s="53"/>
      <c r="Z30" s="54"/>
      <c r="AA30" s="54"/>
      <c r="AB30" s="54"/>
      <c r="AC30" s="54"/>
      <c r="AD30" s="54"/>
      <c r="AE30" s="55"/>
      <c r="AF30" s="54"/>
      <c r="AG30" s="55"/>
      <c r="AH30" s="54"/>
      <c r="AI30" s="52"/>
    </row>
    <row r="31" spans="1:35" ht="12.75" outlineLevel="1">
      <c r="A31" s="229" t="s">
        <v>107</v>
      </c>
      <c r="B31" s="208" t="s">
        <v>111</v>
      </c>
      <c r="C31" s="183" t="s">
        <v>99</v>
      </c>
      <c r="D31" s="224" t="s">
        <v>113</v>
      </c>
      <c r="E31" s="210" t="s">
        <v>27</v>
      </c>
      <c r="F31" s="211">
        <v>528</v>
      </c>
      <c r="G31" s="56"/>
      <c r="H31" s="189">
        <f t="shared" si="1"/>
        <v>0</v>
      </c>
      <c r="I31" s="190" t="e">
        <f t="shared" si="2"/>
        <v>#DIV/0!</v>
      </c>
      <c r="J31" s="20"/>
      <c r="K31" s="53"/>
      <c r="L31" s="54"/>
      <c r="M31" s="54"/>
      <c r="N31" s="54"/>
      <c r="O31" s="54"/>
      <c r="P31" s="54"/>
      <c r="Q31" s="55"/>
      <c r="R31" s="53"/>
      <c r="S31" s="54"/>
      <c r="T31" s="54"/>
      <c r="U31" s="54"/>
      <c r="V31" s="54"/>
      <c r="W31" s="54"/>
      <c r="X31" s="55"/>
      <c r="Y31" s="53"/>
      <c r="Z31" s="54"/>
      <c r="AA31" s="54"/>
      <c r="AB31" s="54"/>
      <c r="AC31" s="54"/>
      <c r="AD31" s="54"/>
      <c r="AE31" s="55"/>
      <c r="AF31" s="54"/>
      <c r="AG31" s="55"/>
      <c r="AH31" s="54"/>
      <c r="AI31" s="52"/>
    </row>
    <row r="32" spans="1:35" ht="12.75" outlineLevel="1">
      <c r="A32" s="230" t="s">
        <v>108</v>
      </c>
      <c r="B32" s="231" t="s">
        <v>58</v>
      </c>
      <c r="C32" s="191" t="s">
        <v>93</v>
      </c>
      <c r="D32" s="224" t="s">
        <v>59</v>
      </c>
      <c r="E32" s="210" t="s">
        <v>31</v>
      </c>
      <c r="F32" s="211">
        <v>1.19</v>
      </c>
      <c r="G32" s="56"/>
      <c r="H32" s="189">
        <f t="shared" si="1"/>
        <v>0</v>
      </c>
      <c r="I32" s="190" t="e">
        <f t="shared" si="2"/>
        <v>#DIV/0!</v>
      </c>
      <c r="J32" s="20"/>
      <c r="K32" s="53"/>
      <c r="L32" s="54"/>
      <c r="M32" s="54"/>
      <c r="N32" s="54"/>
      <c r="O32" s="54"/>
      <c r="P32" s="54"/>
      <c r="Q32" s="55"/>
      <c r="R32" s="53"/>
      <c r="S32" s="54"/>
      <c r="T32" s="54"/>
      <c r="U32" s="54"/>
      <c r="V32" s="54"/>
      <c r="W32" s="54"/>
      <c r="X32" s="55"/>
      <c r="Y32" s="53"/>
      <c r="Z32" s="54"/>
      <c r="AA32" s="54"/>
      <c r="AB32" s="54"/>
      <c r="AC32" s="54"/>
      <c r="AD32" s="54"/>
      <c r="AE32" s="55"/>
      <c r="AF32" s="54"/>
      <c r="AG32" s="55"/>
      <c r="AH32" s="54"/>
      <c r="AI32" s="52"/>
    </row>
    <row r="33" spans="1:35" ht="12.75" outlineLevel="1">
      <c r="A33" s="232" t="s">
        <v>109</v>
      </c>
      <c r="B33" s="233" t="s">
        <v>68</v>
      </c>
      <c r="C33" s="234" t="s">
        <v>93</v>
      </c>
      <c r="D33" s="235" t="s">
        <v>69</v>
      </c>
      <c r="E33" s="236" t="s">
        <v>30</v>
      </c>
      <c r="F33" s="211">
        <v>39.51</v>
      </c>
      <c r="G33" s="60"/>
      <c r="H33" s="189">
        <f t="shared" si="1"/>
        <v>0</v>
      </c>
      <c r="I33" s="201" t="e">
        <f t="shared" si="2"/>
        <v>#DIV/0!</v>
      </c>
      <c r="J33" s="23">
        <f aca="true" t="shared" si="3" ref="J33:J43">AF33</f>
        <v>0</v>
      </c>
      <c r="K33" s="53"/>
      <c r="L33" s="54"/>
      <c r="M33" s="54"/>
      <c r="N33" s="54"/>
      <c r="O33" s="54"/>
      <c r="P33" s="54"/>
      <c r="Q33" s="55"/>
      <c r="R33" s="53"/>
      <c r="S33" s="54"/>
      <c r="T33" s="54"/>
      <c r="U33" s="54"/>
      <c r="V33" s="54"/>
      <c r="W33" s="54"/>
      <c r="X33" s="55"/>
      <c r="Y33" s="53"/>
      <c r="Z33" s="54"/>
      <c r="AA33" s="54"/>
      <c r="AB33" s="54"/>
      <c r="AC33" s="54"/>
      <c r="AD33" s="54"/>
      <c r="AE33" s="55"/>
      <c r="AF33" s="54"/>
      <c r="AG33" s="55"/>
      <c r="AH33" s="54"/>
      <c r="AI33" s="52"/>
    </row>
    <row r="34" spans="1:35" s="11" customFormat="1" ht="14.25" outlineLevel="1">
      <c r="A34" s="238" t="s">
        <v>114</v>
      </c>
      <c r="B34" s="203"/>
      <c r="C34" s="204"/>
      <c r="D34" s="219" t="s">
        <v>128</v>
      </c>
      <c r="E34" s="206">
        <f>SUM(H35:H39)</f>
        <v>0</v>
      </c>
      <c r="F34" s="206"/>
      <c r="G34" s="206"/>
      <c r="H34" s="206"/>
      <c r="I34" s="207" t="e">
        <f>E34/$G$123</f>
        <v>#DIV/0!</v>
      </c>
      <c r="J34" s="23">
        <f t="shared" si="3"/>
        <v>0</v>
      </c>
      <c r="K34" s="53"/>
      <c r="L34" s="61"/>
      <c r="M34" s="61"/>
      <c r="N34" s="61"/>
      <c r="O34" s="61"/>
      <c r="P34" s="61"/>
      <c r="Q34" s="55"/>
      <c r="R34" s="53"/>
      <c r="S34" s="61"/>
      <c r="T34" s="61"/>
      <c r="U34" s="61"/>
      <c r="V34" s="61"/>
      <c r="W34" s="61"/>
      <c r="X34" s="55"/>
      <c r="Y34" s="53"/>
      <c r="Z34" s="61"/>
      <c r="AA34" s="61"/>
      <c r="AB34" s="61"/>
      <c r="AC34" s="61"/>
      <c r="AD34" s="61"/>
      <c r="AE34" s="55"/>
      <c r="AF34" s="54"/>
      <c r="AG34" s="55"/>
      <c r="AH34" s="54"/>
      <c r="AI34" s="52"/>
    </row>
    <row r="35" spans="1:35" s="11" customFormat="1" ht="14.25" outlineLevel="1">
      <c r="A35" s="239" t="s">
        <v>115</v>
      </c>
      <c r="B35" s="240" t="s">
        <v>36</v>
      </c>
      <c r="C35" s="183" t="s">
        <v>93</v>
      </c>
      <c r="D35" s="185" t="s">
        <v>37</v>
      </c>
      <c r="E35" s="236" t="s">
        <v>28</v>
      </c>
      <c r="F35" s="241">
        <v>56.16</v>
      </c>
      <c r="G35" s="62"/>
      <c r="H35" s="189">
        <f t="shared" si="1"/>
        <v>0</v>
      </c>
      <c r="I35" s="190" t="e">
        <f>H35/$G$123</f>
        <v>#DIV/0!</v>
      </c>
      <c r="J35" s="23"/>
      <c r="K35" s="53"/>
      <c r="L35" s="61"/>
      <c r="M35" s="61"/>
      <c r="N35" s="61"/>
      <c r="O35" s="61"/>
      <c r="P35" s="61"/>
      <c r="Q35" s="55"/>
      <c r="R35" s="53"/>
      <c r="S35" s="61"/>
      <c r="T35" s="61"/>
      <c r="U35" s="61"/>
      <c r="V35" s="61"/>
      <c r="W35" s="61"/>
      <c r="X35" s="55"/>
      <c r="Y35" s="53"/>
      <c r="Z35" s="61"/>
      <c r="AA35" s="61"/>
      <c r="AB35" s="61"/>
      <c r="AC35" s="61"/>
      <c r="AD35" s="61"/>
      <c r="AE35" s="55"/>
      <c r="AF35" s="54"/>
      <c r="AG35" s="55"/>
      <c r="AH35" s="54"/>
      <c r="AI35" s="52"/>
    </row>
    <row r="36" spans="1:35" s="11" customFormat="1" ht="25.5" outlineLevel="1">
      <c r="A36" s="242" t="s">
        <v>116</v>
      </c>
      <c r="B36" s="243" t="s">
        <v>120</v>
      </c>
      <c r="C36" s="244" t="s">
        <v>94</v>
      </c>
      <c r="D36" s="193" t="s">
        <v>79</v>
      </c>
      <c r="E36" s="245" t="s">
        <v>28</v>
      </c>
      <c r="F36" s="246">
        <v>46.8</v>
      </c>
      <c r="G36" s="63"/>
      <c r="H36" s="189">
        <f t="shared" si="1"/>
        <v>0</v>
      </c>
      <c r="I36" s="190" t="e">
        <f>H36/$G$123</f>
        <v>#DIV/0!</v>
      </c>
      <c r="J36" s="23"/>
      <c r="K36" s="53"/>
      <c r="L36" s="61"/>
      <c r="M36" s="61"/>
      <c r="N36" s="61"/>
      <c r="O36" s="61"/>
      <c r="P36" s="61"/>
      <c r="Q36" s="55"/>
      <c r="R36" s="53"/>
      <c r="S36" s="61"/>
      <c r="T36" s="61"/>
      <c r="U36" s="61"/>
      <c r="V36" s="61"/>
      <c r="W36" s="61"/>
      <c r="X36" s="55"/>
      <c r="Y36" s="53"/>
      <c r="Z36" s="61"/>
      <c r="AA36" s="61"/>
      <c r="AB36" s="61"/>
      <c r="AC36" s="61"/>
      <c r="AD36" s="61"/>
      <c r="AE36" s="55"/>
      <c r="AF36" s="54"/>
      <c r="AG36" s="55"/>
      <c r="AH36" s="54"/>
      <c r="AI36" s="52"/>
    </row>
    <row r="37" spans="1:35" s="11" customFormat="1" ht="25.5" outlineLevel="1">
      <c r="A37" s="247" t="s">
        <v>117</v>
      </c>
      <c r="B37" s="248" t="s">
        <v>121</v>
      </c>
      <c r="C37" s="249" t="s">
        <v>94</v>
      </c>
      <c r="D37" s="250" t="s">
        <v>124</v>
      </c>
      <c r="E37" s="251" t="s">
        <v>30</v>
      </c>
      <c r="F37" s="252">
        <v>2.52</v>
      </c>
      <c r="G37" s="64"/>
      <c r="H37" s="189">
        <f t="shared" si="1"/>
        <v>0</v>
      </c>
      <c r="I37" s="190" t="e">
        <f>H37/$G$123</f>
        <v>#DIV/0!</v>
      </c>
      <c r="J37" s="23"/>
      <c r="K37" s="53"/>
      <c r="L37" s="61"/>
      <c r="M37" s="61"/>
      <c r="N37" s="61"/>
      <c r="O37" s="61"/>
      <c r="P37" s="61"/>
      <c r="Q37" s="55"/>
      <c r="R37" s="53"/>
      <c r="S37" s="61"/>
      <c r="T37" s="61"/>
      <c r="U37" s="61"/>
      <c r="V37" s="61"/>
      <c r="W37" s="61"/>
      <c r="X37" s="55"/>
      <c r="Y37" s="53"/>
      <c r="Z37" s="61"/>
      <c r="AA37" s="61"/>
      <c r="AB37" s="61"/>
      <c r="AC37" s="61"/>
      <c r="AD37" s="61"/>
      <c r="AE37" s="55"/>
      <c r="AF37" s="54"/>
      <c r="AG37" s="55"/>
      <c r="AH37" s="54"/>
      <c r="AI37" s="52"/>
    </row>
    <row r="38" spans="1:35" s="11" customFormat="1" ht="14.25" outlineLevel="1">
      <c r="A38" s="254" t="s">
        <v>118</v>
      </c>
      <c r="B38" s="255" t="s">
        <v>122</v>
      </c>
      <c r="C38" s="256" t="s">
        <v>123</v>
      </c>
      <c r="D38" s="257" t="s">
        <v>125</v>
      </c>
      <c r="E38" s="228" t="s">
        <v>31</v>
      </c>
      <c r="F38" s="258">
        <v>1.69</v>
      </c>
      <c r="G38" s="59"/>
      <c r="H38" s="189">
        <f t="shared" si="1"/>
        <v>0</v>
      </c>
      <c r="I38" s="190" t="e">
        <f>H38/$G$123</f>
        <v>#DIV/0!</v>
      </c>
      <c r="J38" s="23">
        <f t="shared" si="3"/>
        <v>0</v>
      </c>
      <c r="K38" s="53"/>
      <c r="L38" s="54"/>
      <c r="M38" s="54"/>
      <c r="N38" s="54"/>
      <c r="O38" s="54"/>
      <c r="P38" s="54"/>
      <c r="Q38" s="55"/>
      <c r="R38" s="53"/>
      <c r="S38" s="54"/>
      <c r="T38" s="54"/>
      <c r="U38" s="54"/>
      <c r="V38" s="54"/>
      <c r="W38" s="54"/>
      <c r="X38" s="55"/>
      <c r="Y38" s="53"/>
      <c r="Z38" s="54"/>
      <c r="AA38" s="54"/>
      <c r="AB38" s="54"/>
      <c r="AC38" s="54"/>
      <c r="AD38" s="54"/>
      <c r="AE38" s="55"/>
      <c r="AF38" s="54"/>
      <c r="AG38" s="55"/>
      <c r="AH38" s="54"/>
      <c r="AI38" s="52"/>
    </row>
    <row r="39" spans="1:35" s="11" customFormat="1" ht="14.25" outlineLevel="1">
      <c r="A39" s="259" t="s">
        <v>119</v>
      </c>
      <c r="B39" s="260" t="s">
        <v>58</v>
      </c>
      <c r="C39" s="217" t="s">
        <v>93</v>
      </c>
      <c r="D39" s="215" t="s">
        <v>59</v>
      </c>
      <c r="E39" s="236" t="s">
        <v>31</v>
      </c>
      <c r="F39" s="241">
        <v>0.05</v>
      </c>
      <c r="G39" s="56"/>
      <c r="H39" s="189">
        <f t="shared" si="1"/>
        <v>0</v>
      </c>
      <c r="I39" s="201" t="e">
        <f>H39/$G$123</f>
        <v>#DIV/0!</v>
      </c>
      <c r="J39" s="23">
        <f t="shared" si="3"/>
        <v>0</v>
      </c>
      <c r="K39" s="53"/>
      <c r="L39" s="54"/>
      <c r="M39" s="54"/>
      <c r="N39" s="54"/>
      <c r="O39" s="54"/>
      <c r="P39" s="54"/>
      <c r="Q39" s="55"/>
      <c r="R39" s="53"/>
      <c r="S39" s="54"/>
      <c r="T39" s="54"/>
      <c r="U39" s="54"/>
      <c r="V39" s="54"/>
      <c r="W39" s="54"/>
      <c r="X39" s="55"/>
      <c r="Y39" s="53"/>
      <c r="Z39" s="54"/>
      <c r="AA39" s="54"/>
      <c r="AB39" s="54"/>
      <c r="AC39" s="54"/>
      <c r="AD39" s="54"/>
      <c r="AE39" s="55"/>
      <c r="AF39" s="54"/>
      <c r="AG39" s="55"/>
      <c r="AH39" s="54"/>
      <c r="AI39" s="52"/>
    </row>
    <row r="40" spans="1:35" s="11" customFormat="1" ht="14.25" outlineLevel="1">
      <c r="A40" s="202" t="s">
        <v>129</v>
      </c>
      <c r="B40" s="203"/>
      <c r="C40" s="204"/>
      <c r="D40" s="219" t="s">
        <v>130</v>
      </c>
      <c r="E40" s="206">
        <f>SUM(H41:H41)</f>
        <v>0</v>
      </c>
      <c r="F40" s="206"/>
      <c r="G40" s="206"/>
      <c r="H40" s="206"/>
      <c r="I40" s="207" t="e">
        <f>E40/$G$123</f>
        <v>#DIV/0!</v>
      </c>
      <c r="J40" s="23">
        <f t="shared" si="3"/>
        <v>0</v>
      </c>
      <c r="K40" s="53"/>
      <c r="L40" s="61"/>
      <c r="M40" s="61"/>
      <c r="N40" s="61"/>
      <c r="O40" s="61"/>
      <c r="P40" s="61"/>
      <c r="Q40" s="55"/>
      <c r="R40" s="53"/>
      <c r="S40" s="61"/>
      <c r="T40" s="61"/>
      <c r="U40" s="61"/>
      <c r="V40" s="61"/>
      <c r="W40" s="61"/>
      <c r="X40" s="55"/>
      <c r="Y40" s="53"/>
      <c r="Z40" s="61"/>
      <c r="AA40" s="61"/>
      <c r="AB40" s="61"/>
      <c r="AC40" s="61"/>
      <c r="AD40" s="61"/>
      <c r="AE40" s="55"/>
      <c r="AF40" s="54"/>
      <c r="AG40" s="55"/>
      <c r="AH40" s="54"/>
      <c r="AI40" s="52"/>
    </row>
    <row r="41" spans="1:35" s="11" customFormat="1" ht="25.5" outlineLevel="1">
      <c r="A41" s="261" t="s">
        <v>131</v>
      </c>
      <c r="B41" s="262" t="s">
        <v>132</v>
      </c>
      <c r="C41" s="210"/>
      <c r="D41" s="215" t="s">
        <v>333</v>
      </c>
      <c r="E41" s="228" t="s">
        <v>25</v>
      </c>
      <c r="F41" s="263">
        <v>1</v>
      </c>
      <c r="G41" s="65"/>
      <c r="H41" s="189">
        <f t="shared" si="1"/>
        <v>0</v>
      </c>
      <c r="I41" s="201" t="e">
        <f>H41/$G$123</f>
        <v>#DIV/0!</v>
      </c>
      <c r="J41" s="23"/>
      <c r="K41" s="53"/>
      <c r="L41" s="61"/>
      <c r="M41" s="61"/>
      <c r="N41" s="61"/>
      <c r="O41" s="61"/>
      <c r="P41" s="61"/>
      <c r="Q41" s="55"/>
      <c r="R41" s="53"/>
      <c r="S41" s="61"/>
      <c r="T41" s="61"/>
      <c r="U41" s="61"/>
      <c r="V41" s="61"/>
      <c r="W41" s="61"/>
      <c r="X41" s="55"/>
      <c r="Y41" s="53"/>
      <c r="Z41" s="61"/>
      <c r="AA41" s="61"/>
      <c r="AB41" s="61"/>
      <c r="AC41" s="61"/>
      <c r="AD41" s="61"/>
      <c r="AE41" s="55"/>
      <c r="AF41" s="54"/>
      <c r="AG41" s="55"/>
      <c r="AH41" s="54"/>
      <c r="AI41" s="52"/>
    </row>
    <row r="42" spans="1:35" s="11" customFormat="1" ht="14.25" outlineLevel="1">
      <c r="A42" s="202" t="s">
        <v>35</v>
      </c>
      <c r="B42" s="203"/>
      <c r="C42" s="204"/>
      <c r="D42" s="219" t="s">
        <v>313</v>
      </c>
      <c r="E42" s="206">
        <f>SUM(H43:H58)</f>
        <v>0</v>
      </c>
      <c r="F42" s="206"/>
      <c r="G42" s="206"/>
      <c r="H42" s="206"/>
      <c r="I42" s="207" t="e">
        <f>E42/$G$123</f>
        <v>#DIV/0!</v>
      </c>
      <c r="J42" s="23">
        <f t="shared" si="3"/>
        <v>0</v>
      </c>
      <c r="K42" s="53"/>
      <c r="L42" s="54"/>
      <c r="M42" s="54"/>
      <c r="N42" s="54"/>
      <c r="O42" s="54"/>
      <c r="P42" s="54"/>
      <c r="Q42" s="55"/>
      <c r="R42" s="53"/>
      <c r="S42" s="54"/>
      <c r="T42" s="54"/>
      <c r="U42" s="54"/>
      <c r="V42" s="54"/>
      <c r="W42" s="54"/>
      <c r="X42" s="55"/>
      <c r="Y42" s="53"/>
      <c r="Z42" s="54"/>
      <c r="AA42" s="54"/>
      <c r="AB42" s="54"/>
      <c r="AC42" s="54"/>
      <c r="AD42" s="54"/>
      <c r="AE42" s="55"/>
      <c r="AF42" s="54"/>
      <c r="AG42" s="55"/>
      <c r="AH42" s="54"/>
      <c r="AI42" s="52"/>
    </row>
    <row r="43" spans="1:35" s="11" customFormat="1" ht="14.25" outlineLevel="1">
      <c r="A43" s="259" t="s">
        <v>133</v>
      </c>
      <c r="B43" s="217" t="s">
        <v>45</v>
      </c>
      <c r="C43" s="241" t="s">
        <v>93</v>
      </c>
      <c r="D43" s="215" t="s">
        <v>46</v>
      </c>
      <c r="E43" s="210" t="s">
        <v>30</v>
      </c>
      <c r="F43" s="264">
        <v>253.15</v>
      </c>
      <c r="G43" s="66"/>
      <c r="H43" s="189">
        <f t="shared" si="1"/>
        <v>0</v>
      </c>
      <c r="I43" s="190" t="e">
        <f aca="true" t="shared" si="4" ref="I43:I58">H43/$G$123</f>
        <v>#DIV/0!</v>
      </c>
      <c r="J43" s="23">
        <f t="shared" si="3"/>
        <v>0</v>
      </c>
      <c r="K43" s="53"/>
      <c r="L43" s="54"/>
      <c r="M43" s="54"/>
      <c r="N43" s="54"/>
      <c r="O43" s="54"/>
      <c r="P43" s="54"/>
      <c r="Q43" s="55"/>
      <c r="R43" s="53"/>
      <c r="S43" s="54"/>
      <c r="T43" s="54"/>
      <c r="U43" s="54"/>
      <c r="V43" s="54"/>
      <c r="W43" s="54"/>
      <c r="X43" s="55"/>
      <c r="Y43" s="53"/>
      <c r="Z43" s="54"/>
      <c r="AA43" s="54"/>
      <c r="AB43" s="54"/>
      <c r="AC43" s="54"/>
      <c r="AD43" s="54"/>
      <c r="AE43" s="55"/>
      <c r="AF43" s="54"/>
      <c r="AG43" s="55"/>
      <c r="AH43" s="54"/>
      <c r="AI43" s="52"/>
    </row>
    <row r="44" spans="1:35" s="11" customFormat="1" ht="14.25" outlineLevel="1">
      <c r="A44" s="259" t="s">
        <v>316</v>
      </c>
      <c r="B44" s="217" t="s">
        <v>41</v>
      </c>
      <c r="C44" s="265" t="s">
        <v>93</v>
      </c>
      <c r="D44" s="215" t="s">
        <v>42</v>
      </c>
      <c r="E44" s="210" t="s">
        <v>31</v>
      </c>
      <c r="F44" s="263">
        <v>2.14</v>
      </c>
      <c r="G44" s="67"/>
      <c r="H44" s="189">
        <f t="shared" si="1"/>
        <v>0</v>
      </c>
      <c r="I44" s="190" t="e">
        <f t="shared" si="4"/>
        <v>#DIV/0!</v>
      </c>
      <c r="J44" s="23">
        <f aca="true" t="shared" si="5" ref="J44:J52">AF44</f>
        <v>0</v>
      </c>
      <c r="K44" s="53"/>
      <c r="L44" s="54"/>
      <c r="M44" s="54"/>
      <c r="N44" s="54"/>
      <c r="O44" s="54"/>
      <c r="P44" s="54"/>
      <c r="Q44" s="55"/>
      <c r="R44" s="53"/>
      <c r="S44" s="54"/>
      <c r="T44" s="54"/>
      <c r="U44" s="54"/>
      <c r="V44" s="54"/>
      <c r="W44" s="54"/>
      <c r="X44" s="55"/>
      <c r="Y44" s="53"/>
      <c r="Z44" s="54"/>
      <c r="AA44" s="54"/>
      <c r="AB44" s="54"/>
      <c r="AC44" s="54"/>
      <c r="AD44" s="54"/>
      <c r="AE44" s="55"/>
      <c r="AF44" s="54"/>
      <c r="AG44" s="55"/>
      <c r="AH44" s="54"/>
      <c r="AI44" s="52"/>
    </row>
    <row r="45" spans="1:35" s="11" customFormat="1" ht="14.25" outlineLevel="1">
      <c r="A45" s="259" t="s">
        <v>317</v>
      </c>
      <c r="B45" s="217" t="s">
        <v>51</v>
      </c>
      <c r="C45" s="266" t="s">
        <v>93</v>
      </c>
      <c r="D45" s="215" t="s">
        <v>52</v>
      </c>
      <c r="E45" s="210" t="s">
        <v>30</v>
      </c>
      <c r="F45" s="267">
        <v>28.89</v>
      </c>
      <c r="G45" s="68"/>
      <c r="H45" s="189">
        <f t="shared" si="1"/>
        <v>0</v>
      </c>
      <c r="I45" s="190" t="e">
        <f t="shared" si="4"/>
        <v>#DIV/0!</v>
      </c>
      <c r="J45" s="23">
        <f t="shared" si="5"/>
        <v>0</v>
      </c>
      <c r="K45" s="53"/>
      <c r="L45" s="54"/>
      <c r="M45" s="54"/>
      <c r="N45" s="54"/>
      <c r="O45" s="54"/>
      <c r="P45" s="54"/>
      <c r="Q45" s="55"/>
      <c r="R45" s="53"/>
      <c r="S45" s="54"/>
      <c r="T45" s="54"/>
      <c r="U45" s="54"/>
      <c r="V45" s="54"/>
      <c r="W45" s="54"/>
      <c r="X45" s="55"/>
      <c r="Y45" s="53"/>
      <c r="Z45" s="54"/>
      <c r="AA45" s="54"/>
      <c r="AB45" s="54"/>
      <c r="AC45" s="54"/>
      <c r="AD45" s="54"/>
      <c r="AE45" s="55"/>
      <c r="AF45" s="54"/>
      <c r="AG45" s="55"/>
      <c r="AH45" s="54"/>
      <c r="AI45" s="52"/>
    </row>
    <row r="46" spans="1:35" s="11" customFormat="1" ht="14.25" outlineLevel="1">
      <c r="A46" s="259" t="s">
        <v>318</v>
      </c>
      <c r="B46" s="217" t="s">
        <v>49</v>
      </c>
      <c r="C46" s="265" t="s">
        <v>93</v>
      </c>
      <c r="D46" s="215" t="s">
        <v>50</v>
      </c>
      <c r="E46" s="210" t="s">
        <v>30</v>
      </c>
      <c r="F46" s="268">
        <v>42.75</v>
      </c>
      <c r="G46" s="68"/>
      <c r="H46" s="189">
        <f t="shared" si="1"/>
        <v>0</v>
      </c>
      <c r="I46" s="190" t="e">
        <f t="shared" si="4"/>
        <v>#DIV/0!</v>
      </c>
      <c r="J46" s="23">
        <f t="shared" si="5"/>
        <v>0</v>
      </c>
      <c r="K46" s="53"/>
      <c r="L46" s="54"/>
      <c r="M46" s="54"/>
      <c r="N46" s="54"/>
      <c r="O46" s="54"/>
      <c r="P46" s="54"/>
      <c r="Q46" s="55"/>
      <c r="R46" s="53"/>
      <c r="S46" s="54"/>
      <c r="T46" s="54"/>
      <c r="U46" s="54"/>
      <c r="V46" s="54"/>
      <c r="W46" s="54"/>
      <c r="X46" s="55"/>
      <c r="Y46" s="53"/>
      <c r="Z46" s="54"/>
      <c r="AA46" s="54"/>
      <c r="AB46" s="54"/>
      <c r="AC46" s="54"/>
      <c r="AD46" s="54"/>
      <c r="AE46" s="55"/>
      <c r="AF46" s="54"/>
      <c r="AG46" s="55"/>
      <c r="AH46" s="54"/>
      <c r="AI46" s="52"/>
    </row>
    <row r="47" spans="1:35" s="11" customFormat="1" ht="14.25" outlineLevel="1">
      <c r="A47" s="259" t="s">
        <v>319</v>
      </c>
      <c r="B47" s="217" t="s">
        <v>60</v>
      </c>
      <c r="C47" s="266" t="s">
        <v>93</v>
      </c>
      <c r="D47" s="215" t="s">
        <v>61</v>
      </c>
      <c r="E47" s="210" t="s">
        <v>30</v>
      </c>
      <c r="F47" s="268">
        <v>42.75</v>
      </c>
      <c r="G47" s="68"/>
      <c r="H47" s="189">
        <f t="shared" si="1"/>
        <v>0</v>
      </c>
      <c r="I47" s="190" t="e">
        <f t="shared" si="4"/>
        <v>#DIV/0!</v>
      </c>
      <c r="J47" s="23">
        <f>AF47</f>
        <v>0</v>
      </c>
      <c r="K47" s="53"/>
      <c r="L47" s="54"/>
      <c r="M47" s="54"/>
      <c r="N47" s="54"/>
      <c r="O47" s="54"/>
      <c r="P47" s="54"/>
      <c r="Q47" s="55"/>
      <c r="R47" s="53"/>
      <c r="S47" s="54"/>
      <c r="T47" s="54"/>
      <c r="U47" s="54"/>
      <c r="V47" s="54"/>
      <c r="W47" s="54"/>
      <c r="X47" s="55"/>
      <c r="Y47" s="53"/>
      <c r="Z47" s="54"/>
      <c r="AA47" s="54"/>
      <c r="AB47" s="54"/>
      <c r="AC47" s="54"/>
      <c r="AD47" s="54"/>
      <c r="AE47" s="55"/>
      <c r="AF47" s="54"/>
      <c r="AG47" s="55"/>
      <c r="AH47" s="54"/>
      <c r="AI47" s="52"/>
    </row>
    <row r="48" spans="1:35" s="11" customFormat="1" ht="14.25" outlineLevel="1">
      <c r="A48" s="259" t="s">
        <v>320</v>
      </c>
      <c r="B48" s="217" t="s">
        <v>53</v>
      </c>
      <c r="C48" s="241" t="s">
        <v>93</v>
      </c>
      <c r="D48" s="215" t="s">
        <v>54</v>
      </c>
      <c r="E48" s="210" t="s">
        <v>25</v>
      </c>
      <c r="F48" s="268">
        <v>14</v>
      </c>
      <c r="G48" s="69"/>
      <c r="H48" s="189">
        <f t="shared" si="1"/>
        <v>0</v>
      </c>
      <c r="I48" s="190" t="e">
        <f t="shared" si="4"/>
        <v>#DIV/0!</v>
      </c>
      <c r="J48" s="23">
        <f>AF48</f>
        <v>0</v>
      </c>
      <c r="K48" s="53"/>
      <c r="L48" s="54"/>
      <c r="M48" s="54"/>
      <c r="N48" s="54"/>
      <c r="O48" s="54"/>
      <c r="P48" s="54"/>
      <c r="Q48" s="55"/>
      <c r="R48" s="53"/>
      <c r="S48" s="54"/>
      <c r="T48" s="54"/>
      <c r="U48" s="54"/>
      <c r="V48" s="54"/>
      <c r="W48" s="54"/>
      <c r="X48" s="55"/>
      <c r="Y48" s="53"/>
      <c r="Z48" s="54"/>
      <c r="AA48" s="54"/>
      <c r="AB48" s="54"/>
      <c r="AC48" s="54"/>
      <c r="AD48" s="54"/>
      <c r="AE48" s="55"/>
      <c r="AF48" s="54"/>
      <c r="AG48" s="55"/>
      <c r="AH48" s="54"/>
      <c r="AI48" s="52"/>
    </row>
    <row r="49" spans="1:35" s="11" customFormat="1" ht="14.25" outlineLevel="1">
      <c r="A49" s="259" t="s">
        <v>321</v>
      </c>
      <c r="B49" s="217" t="s">
        <v>72</v>
      </c>
      <c r="C49" s="265" t="s">
        <v>93</v>
      </c>
      <c r="D49" s="269" t="s">
        <v>73</v>
      </c>
      <c r="E49" s="210" t="s">
        <v>25</v>
      </c>
      <c r="F49" s="270">
        <v>14</v>
      </c>
      <c r="G49" s="70"/>
      <c r="H49" s="189">
        <f t="shared" si="1"/>
        <v>0</v>
      </c>
      <c r="I49" s="190" t="e">
        <f t="shared" si="4"/>
        <v>#DIV/0!</v>
      </c>
      <c r="J49" s="23">
        <f>AF49</f>
        <v>0</v>
      </c>
      <c r="K49" s="53"/>
      <c r="L49" s="54"/>
      <c r="M49" s="54"/>
      <c r="N49" s="54"/>
      <c r="O49" s="54"/>
      <c r="P49" s="54"/>
      <c r="Q49" s="55"/>
      <c r="R49" s="53"/>
      <c r="S49" s="54"/>
      <c r="T49" s="54"/>
      <c r="U49" s="54"/>
      <c r="V49" s="54"/>
      <c r="W49" s="54"/>
      <c r="X49" s="55"/>
      <c r="Y49" s="53"/>
      <c r="Z49" s="54"/>
      <c r="AA49" s="54"/>
      <c r="AB49" s="54"/>
      <c r="AC49" s="54"/>
      <c r="AD49" s="54"/>
      <c r="AE49" s="55"/>
      <c r="AF49" s="54"/>
      <c r="AG49" s="55"/>
      <c r="AH49" s="54"/>
      <c r="AI49" s="52"/>
    </row>
    <row r="50" spans="1:35" s="11" customFormat="1" ht="38.25" outlineLevel="1">
      <c r="A50" s="259" t="s">
        <v>322</v>
      </c>
      <c r="B50" s="217" t="s">
        <v>134</v>
      </c>
      <c r="C50" s="266" t="s">
        <v>94</v>
      </c>
      <c r="D50" s="235" t="s">
        <v>33</v>
      </c>
      <c r="E50" s="236" t="s">
        <v>30</v>
      </c>
      <c r="F50" s="253">
        <v>19.99</v>
      </c>
      <c r="G50" s="66"/>
      <c r="H50" s="189">
        <f t="shared" si="1"/>
        <v>0</v>
      </c>
      <c r="I50" s="190" t="e">
        <f t="shared" si="4"/>
        <v>#DIV/0!</v>
      </c>
      <c r="J50" s="23">
        <f>AF50</f>
        <v>0</v>
      </c>
      <c r="K50" s="53"/>
      <c r="L50" s="54"/>
      <c r="M50" s="54"/>
      <c r="N50" s="54"/>
      <c r="O50" s="54"/>
      <c r="P50" s="54"/>
      <c r="Q50" s="55"/>
      <c r="R50" s="53"/>
      <c r="S50" s="54"/>
      <c r="T50" s="54"/>
      <c r="U50" s="54"/>
      <c r="V50" s="54"/>
      <c r="W50" s="54"/>
      <c r="X50" s="55"/>
      <c r="Y50" s="53"/>
      <c r="Z50" s="54"/>
      <c r="AA50" s="54"/>
      <c r="AB50" s="54"/>
      <c r="AC50" s="54"/>
      <c r="AD50" s="54"/>
      <c r="AE50" s="55"/>
      <c r="AF50" s="54"/>
      <c r="AG50" s="55"/>
      <c r="AH50" s="54"/>
      <c r="AI50" s="52"/>
    </row>
    <row r="51" spans="1:35" s="11" customFormat="1" ht="25.5" outlineLevel="1">
      <c r="A51" s="259" t="s">
        <v>323</v>
      </c>
      <c r="B51" s="271" t="s">
        <v>135</v>
      </c>
      <c r="C51" s="252" t="s">
        <v>94</v>
      </c>
      <c r="D51" s="272" t="s">
        <v>138</v>
      </c>
      <c r="E51" s="251" t="s">
        <v>30</v>
      </c>
      <c r="F51" s="253">
        <v>41.32</v>
      </c>
      <c r="G51" s="70"/>
      <c r="H51" s="189">
        <f t="shared" si="1"/>
        <v>0</v>
      </c>
      <c r="I51" s="190" t="e">
        <f t="shared" si="4"/>
        <v>#DIV/0!</v>
      </c>
      <c r="J51" s="23">
        <f>AF51</f>
        <v>0</v>
      </c>
      <c r="K51" s="53"/>
      <c r="L51" s="54"/>
      <c r="M51" s="54"/>
      <c r="N51" s="54"/>
      <c r="O51" s="54"/>
      <c r="P51" s="54"/>
      <c r="Q51" s="55"/>
      <c r="R51" s="53"/>
      <c r="S51" s="54"/>
      <c r="T51" s="54"/>
      <c r="U51" s="54"/>
      <c r="V51" s="54"/>
      <c r="W51" s="54"/>
      <c r="X51" s="55"/>
      <c r="Y51" s="53"/>
      <c r="Z51" s="54"/>
      <c r="AA51" s="54"/>
      <c r="AB51" s="54"/>
      <c r="AC51" s="54"/>
      <c r="AD51" s="54"/>
      <c r="AE51" s="55"/>
      <c r="AF51" s="54"/>
      <c r="AG51" s="55"/>
      <c r="AH51" s="54"/>
      <c r="AI51" s="52"/>
    </row>
    <row r="52" spans="1:35" s="11" customFormat="1" ht="14.25" outlineLevel="1">
      <c r="A52" s="259" t="s">
        <v>324</v>
      </c>
      <c r="B52" s="273" t="s">
        <v>62</v>
      </c>
      <c r="C52" s="241" t="s">
        <v>93</v>
      </c>
      <c r="D52" s="235" t="s">
        <v>63</v>
      </c>
      <c r="E52" s="236" t="s">
        <v>30</v>
      </c>
      <c r="F52" s="237">
        <v>141.5</v>
      </c>
      <c r="G52" s="66"/>
      <c r="H52" s="189">
        <f t="shared" si="1"/>
        <v>0</v>
      </c>
      <c r="I52" s="190" t="e">
        <f t="shared" si="4"/>
        <v>#DIV/0!</v>
      </c>
      <c r="J52" s="23">
        <f t="shared" si="5"/>
        <v>0</v>
      </c>
      <c r="K52" s="53"/>
      <c r="L52" s="54"/>
      <c r="M52" s="54"/>
      <c r="N52" s="54"/>
      <c r="O52" s="54"/>
      <c r="P52" s="54"/>
      <c r="Q52" s="55"/>
      <c r="R52" s="53"/>
      <c r="S52" s="54"/>
      <c r="T52" s="54"/>
      <c r="U52" s="54"/>
      <c r="V52" s="54"/>
      <c r="W52" s="54"/>
      <c r="X52" s="55"/>
      <c r="Y52" s="53"/>
      <c r="Z52" s="54"/>
      <c r="AA52" s="54"/>
      <c r="AB52" s="54"/>
      <c r="AC52" s="54"/>
      <c r="AD52" s="54"/>
      <c r="AE52" s="55"/>
      <c r="AF52" s="54"/>
      <c r="AG52" s="55"/>
      <c r="AH52" s="54"/>
      <c r="AI52" s="52"/>
    </row>
    <row r="53" spans="1:35" ht="25.5" outlineLevel="1">
      <c r="A53" s="259" t="s">
        <v>325</v>
      </c>
      <c r="B53" s="214" t="s">
        <v>269</v>
      </c>
      <c r="C53" s="274" t="s">
        <v>93</v>
      </c>
      <c r="D53" s="275" t="s">
        <v>270</v>
      </c>
      <c r="E53" s="276" t="s">
        <v>30</v>
      </c>
      <c r="F53" s="216">
        <v>129.07</v>
      </c>
      <c r="G53" s="71"/>
      <c r="H53" s="189">
        <f t="shared" si="1"/>
        <v>0</v>
      </c>
      <c r="I53" s="190" t="e">
        <f t="shared" si="4"/>
        <v>#DIV/0!</v>
      </c>
      <c r="J53" s="23">
        <f aca="true" t="shared" si="6" ref="J53:J58">AF53</f>
        <v>0</v>
      </c>
      <c r="K53" s="53"/>
      <c r="L53" s="61"/>
      <c r="M53" s="61"/>
      <c r="N53" s="61"/>
      <c r="O53" s="61"/>
      <c r="P53" s="61"/>
      <c r="Q53" s="55"/>
      <c r="R53" s="53"/>
      <c r="S53" s="61"/>
      <c r="T53" s="61"/>
      <c r="U53" s="61"/>
      <c r="V53" s="61"/>
      <c r="W53" s="61"/>
      <c r="X53" s="55"/>
      <c r="Y53" s="53"/>
      <c r="Z53" s="61"/>
      <c r="AA53" s="61"/>
      <c r="AB53" s="61"/>
      <c r="AC53" s="61"/>
      <c r="AD53" s="61"/>
      <c r="AE53" s="55"/>
      <c r="AF53" s="54"/>
      <c r="AG53" s="55"/>
      <c r="AH53" s="54"/>
      <c r="AI53" s="52"/>
    </row>
    <row r="54" spans="1:35" ht="25.5" outlineLevel="1">
      <c r="A54" s="259" t="s">
        <v>326</v>
      </c>
      <c r="B54" s="277" t="s">
        <v>80</v>
      </c>
      <c r="C54" s="192" t="s">
        <v>93</v>
      </c>
      <c r="D54" s="215" t="s">
        <v>81</v>
      </c>
      <c r="E54" s="210" t="s">
        <v>30</v>
      </c>
      <c r="F54" s="264">
        <v>111.65</v>
      </c>
      <c r="G54" s="58"/>
      <c r="H54" s="189">
        <f t="shared" si="1"/>
        <v>0</v>
      </c>
      <c r="I54" s="190" t="e">
        <f t="shared" si="4"/>
        <v>#DIV/0!</v>
      </c>
      <c r="J54" s="23">
        <f t="shared" si="6"/>
        <v>0</v>
      </c>
      <c r="K54" s="53"/>
      <c r="L54" s="61"/>
      <c r="M54" s="61"/>
      <c r="N54" s="61"/>
      <c r="O54" s="61"/>
      <c r="P54" s="61"/>
      <c r="Q54" s="55"/>
      <c r="R54" s="53"/>
      <c r="S54" s="61"/>
      <c r="T54" s="61"/>
      <c r="U54" s="61"/>
      <c r="V54" s="61"/>
      <c r="W54" s="61"/>
      <c r="X54" s="55"/>
      <c r="Y54" s="53"/>
      <c r="Z54" s="61"/>
      <c r="AA54" s="61"/>
      <c r="AB54" s="61"/>
      <c r="AC54" s="61"/>
      <c r="AD54" s="61"/>
      <c r="AE54" s="55"/>
      <c r="AF54" s="54"/>
      <c r="AG54" s="55"/>
      <c r="AH54" s="54"/>
      <c r="AI54" s="52"/>
    </row>
    <row r="55" spans="1:35" ht="12.75" outlineLevel="1">
      <c r="A55" s="259" t="s">
        <v>327</v>
      </c>
      <c r="B55" s="277" t="s">
        <v>47</v>
      </c>
      <c r="C55" s="197" t="s">
        <v>93</v>
      </c>
      <c r="D55" s="215" t="s">
        <v>48</v>
      </c>
      <c r="E55" s="210" t="s">
        <v>30</v>
      </c>
      <c r="F55" s="264">
        <v>948.52</v>
      </c>
      <c r="G55" s="58"/>
      <c r="H55" s="189">
        <f t="shared" si="1"/>
        <v>0</v>
      </c>
      <c r="I55" s="190" t="e">
        <f t="shared" si="4"/>
        <v>#DIV/0!</v>
      </c>
      <c r="J55" s="23">
        <f t="shared" si="6"/>
        <v>0</v>
      </c>
      <c r="K55" s="53"/>
      <c r="L55" s="61"/>
      <c r="M55" s="61"/>
      <c r="N55" s="61"/>
      <c r="O55" s="61"/>
      <c r="P55" s="61"/>
      <c r="Q55" s="55"/>
      <c r="R55" s="53"/>
      <c r="S55" s="61"/>
      <c r="T55" s="61"/>
      <c r="U55" s="61"/>
      <c r="V55" s="61"/>
      <c r="W55" s="61"/>
      <c r="X55" s="55"/>
      <c r="Y55" s="53"/>
      <c r="Z55" s="61"/>
      <c r="AA55" s="61"/>
      <c r="AB55" s="61"/>
      <c r="AC55" s="61"/>
      <c r="AD55" s="61"/>
      <c r="AE55" s="55"/>
      <c r="AF55" s="54"/>
      <c r="AG55" s="55"/>
      <c r="AH55" s="54"/>
      <c r="AI55" s="52"/>
    </row>
    <row r="56" spans="1:35" ht="12.75" outlineLevel="1">
      <c r="A56" s="259" t="s">
        <v>328</v>
      </c>
      <c r="B56" s="277" t="s">
        <v>70</v>
      </c>
      <c r="C56" s="274" t="s">
        <v>93</v>
      </c>
      <c r="D56" s="215" t="s">
        <v>71</v>
      </c>
      <c r="E56" s="210" t="s">
        <v>30</v>
      </c>
      <c r="F56" s="264">
        <v>948.52</v>
      </c>
      <c r="G56" s="58"/>
      <c r="H56" s="189">
        <f t="shared" si="1"/>
        <v>0</v>
      </c>
      <c r="I56" s="190" t="e">
        <f t="shared" si="4"/>
        <v>#DIV/0!</v>
      </c>
      <c r="J56" s="23">
        <f t="shared" si="6"/>
        <v>0</v>
      </c>
      <c r="K56" s="53"/>
      <c r="L56" s="61"/>
      <c r="M56" s="61"/>
      <c r="N56" s="61"/>
      <c r="O56" s="61"/>
      <c r="P56" s="61"/>
      <c r="Q56" s="55"/>
      <c r="R56" s="53"/>
      <c r="S56" s="61"/>
      <c r="T56" s="61"/>
      <c r="U56" s="61"/>
      <c r="V56" s="61"/>
      <c r="W56" s="61"/>
      <c r="X56" s="55"/>
      <c r="Y56" s="53"/>
      <c r="Z56" s="61"/>
      <c r="AA56" s="61"/>
      <c r="AB56" s="61"/>
      <c r="AC56" s="61"/>
      <c r="AD56" s="61"/>
      <c r="AE56" s="55"/>
      <c r="AF56" s="54"/>
      <c r="AG56" s="55"/>
      <c r="AH56" s="54"/>
      <c r="AI56" s="52"/>
    </row>
    <row r="57" spans="1:35" ht="12.75" outlineLevel="1">
      <c r="A57" s="259" t="s">
        <v>329</v>
      </c>
      <c r="B57" s="278" t="s">
        <v>32</v>
      </c>
      <c r="C57" s="279" t="s">
        <v>99</v>
      </c>
      <c r="D57" s="257" t="s">
        <v>139</v>
      </c>
      <c r="E57" s="228" t="s">
        <v>25</v>
      </c>
      <c r="F57" s="270">
        <v>4</v>
      </c>
      <c r="G57" s="72"/>
      <c r="H57" s="189">
        <f t="shared" si="1"/>
        <v>0</v>
      </c>
      <c r="I57" s="190" t="e">
        <f t="shared" si="4"/>
        <v>#DIV/0!</v>
      </c>
      <c r="J57" s="23">
        <f t="shared" si="6"/>
        <v>0</v>
      </c>
      <c r="K57" s="53"/>
      <c r="L57" s="61"/>
      <c r="M57" s="61"/>
      <c r="N57" s="61"/>
      <c r="O57" s="61"/>
      <c r="P57" s="61"/>
      <c r="Q57" s="55"/>
      <c r="R57" s="53"/>
      <c r="S57" s="61"/>
      <c r="T57" s="61"/>
      <c r="U57" s="61"/>
      <c r="V57" s="61"/>
      <c r="W57" s="61"/>
      <c r="X57" s="55"/>
      <c r="Y57" s="53"/>
      <c r="Z57" s="61"/>
      <c r="AA57" s="61"/>
      <c r="AB57" s="61"/>
      <c r="AC57" s="61"/>
      <c r="AD57" s="61"/>
      <c r="AE57" s="55"/>
      <c r="AF57" s="54"/>
      <c r="AG57" s="55"/>
      <c r="AH57" s="54"/>
      <c r="AI57" s="52"/>
    </row>
    <row r="58" spans="1:35" ht="26.25" outlineLevel="1" thickBot="1">
      <c r="A58" s="259" t="s">
        <v>330</v>
      </c>
      <c r="B58" s="234" t="s">
        <v>136</v>
      </c>
      <c r="C58" s="197" t="s">
        <v>94</v>
      </c>
      <c r="D58" s="215" t="s">
        <v>140</v>
      </c>
      <c r="E58" s="210" t="s">
        <v>31</v>
      </c>
      <c r="F58" s="188">
        <v>0.5</v>
      </c>
      <c r="G58" s="58"/>
      <c r="H58" s="189">
        <f t="shared" si="1"/>
        <v>0</v>
      </c>
      <c r="I58" s="218" t="e">
        <f t="shared" si="4"/>
        <v>#DIV/0!</v>
      </c>
      <c r="J58" s="23">
        <f t="shared" si="6"/>
        <v>0</v>
      </c>
      <c r="K58" s="53"/>
      <c r="L58" s="61"/>
      <c r="M58" s="61"/>
      <c r="N58" s="61"/>
      <c r="O58" s="61"/>
      <c r="P58" s="61"/>
      <c r="Q58" s="55"/>
      <c r="R58" s="53"/>
      <c r="S58" s="61"/>
      <c r="T58" s="61"/>
      <c r="U58" s="61"/>
      <c r="V58" s="61"/>
      <c r="W58" s="61"/>
      <c r="X58" s="55"/>
      <c r="Y58" s="53"/>
      <c r="Z58" s="61"/>
      <c r="AA58" s="61"/>
      <c r="AB58" s="61"/>
      <c r="AC58" s="61"/>
      <c r="AD58" s="61"/>
      <c r="AE58" s="55"/>
      <c r="AF58" s="54"/>
      <c r="AG58" s="55"/>
      <c r="AH58" s="54"/>
      <c r="AI58" s="52"/>
    </row>
    <row r="59" spans="1:35" ht="15.75" outlineLevel="1" thickBot="1">
      <c r="A59" s="169">
        <v>2</v>
      </c>
      <c r="B59" s="170"/>
      <c r="C59" s="171"/>
      <c r="D59" s="172" t="s">
        <v>271</v>
      </c>
      <c r="E59" s="173">
        <f>SUM(E60,E71,E76,E82,E88,E94,E97,E104,E113,E117,E119)</f>
        <v>0</v>
      </c>
      <c r="F59" s="173"/>
      <c r="G59" s="173"/>
      <c r="H59" s="174"/>
      <c r="I59" s="175" t="e">
        <f>E59/$G$123</f>
        <v>#DIV/0!</v>
      </c>
      <c r="J59" s="23"/>
      <c r="K59" s="53"/>
      <c r="L59" s="61"/>
      <c r="M59" s="61"/>
      <c r="N59" s="61"/>
      <c r="O59" s="61"/>
      <c r="P59" s="61"/>
      <c r="Q59" s="55"/>
      <c r="R59" s="53"/>
      <c r="S59" s="61"/>
      <c r="T59" s="61"/>
      <c r="U59" s="61"/>
      <c r="V59" s="61"/>
      <c r="W59" s="61"/>
      <c r="X59" s="55"/>
      <c r="Y59" s="53"/>
      <c r="Z59" s="61"/>
      <c r="AA59" s="61"/>
      <c r="AB59" s="61"/>
      <c r="AC59" s="61"/>
      <c r="AD59" s="61"/>
      <c r="AE59" s="55"/>
      <c r="AF59" s="54"/>
      <c r="AG59" s="55"/>
      <c r="AH59" s="54"/>
      <c r="AI59" s="52"/>
    </row>
    <row r="60" spans="1:35" ht="12.75" outlineLevel="1">
      <c r="A60" s="176" t="s">
        <v>145</v>
      </c>
      <c r="B60" s="177"/>
      <c r="C60" s="178"/>
      <c r="D60" s="179" t="s">
        <v>155</v>
      </c>
      <c r="E60" s="206">
        <f>SUM(H61:H70)</f>
        <v>0</v>
      </c>
      <c r="F60" s="180"/>
      <c r="G60" s="180"/>
      <c r="H60" s="180"/>
      <c r="I60" s="207" t="e">
        <f>E60/$G$123</f>
        <v>#DIV/0!</v>
      </c>
      <c r="J60" s="23"/>
      <c r="K60" s="53"/>
      <c r="L60" s="61"/>
      <c r="M60" s="61"/>
      <c r="N60" s="61"/>
      <c r="O60" s="61"/>
      <c r="P60" s="61"/>
      <c r="Q60" s="55"/>
      <c r="R60" s="53"/>
      <c r="S60" s="61"/>
      <c r="T60" s="61"/>
      <c r="U60" s="61"/>
      <c r="V60" s="61"/>
      <c r="W60" s="61"/>
      <c r="X60" s="55"/>
      <c r="Y60" s="53"/>
      <c r="Z60" s="61"/>
      <c r="AA60" s="61"/>
      <c r="AB60" s="61"/>
      <c r="AC60" s="61"/>
      <c r="AD60" s="61"/>
      <c r="AE60" s="55"/>
      <c r="AF60" s="54"/>
      <c r="AG60" s="55"/>
      <c r="AH60" s="54"/>
      <c r="AI60" s="52"/>
    </row>
    <row r="61" spans="1:35" ht="12.75" outlineLevel="1">
      <c r="A61" s="182" t="s">
        <v>146</v>
      </c>
      <c r="B61" s="183" t="s">
        <v>147</v>
      </c>
      <c r="C61" s="184" t="s">
        <v>93</v>
      </c>
      <c r="D61" s="185" t="s">
        <v>156</v>
      </c>
      <c r="E61" s="186" t="s">
        <v>30</v>
      </c>
      <c r="F61" s="187">
        <v>155</v>
      </c>
      <c r="G61" s="56"/>
      <c r="H61" s="189">
        <f aca="true" t="shared" si="7" ref="H61:H70">ROUND(_xlfn.IFERROR(F61*G61," - "),2)</f>
        <v>0</v>
      </c>
      <c r="I61" s="190" t="e">
        <f aca="true" t="shared" si="8" ref="I61:I70">H61/$G$123</f>
        <v>#DIV/0!</v>
      </c>
      <c r="J61" s="23"/>
      <c r="K61" s="53"/>
      <c r="L61" s="61"/>
      <c r="M61" s="61"/>
      <c r="N61" s="61"/>
      <c r="O61" s="61"/>
      <c r="P61" s="61"/>
      <c r="Q61" s="55"/>
      <c r="R61" s="53"/>
      <c r="S61" s="61"/>
      <c r="T61" s="61"/>
      <c r="U61" s="61"/>
      <c r="V61" s="61"/>
      <c r="W61" s="61"/>
      <c r="X61" s="55"/>
      <c r="Y61" s="53"/>
      <c r="Z61" s="61"/>
      <c r="AA61" s="61"/>
      <c r="AB61" s="61"/>
      <c r="AC61" s="61"/>
      <c r="AD61" s="61"/>
      <c r="AE61" s="55"/>
      <c r="AF61" s="54"/>
      <c r="AG61" s="55"/>
      <c r="AH61" s="54"/>
      <c r="AI61" s="52"/>
    </row>
    <row r="62" spans="1:35" ht="12.75" outlineLevel="1">
      <c r="A62" s="182" t="s">
        <v>165</v>
      </c>
      <c r="B62" s="191" t="s">
        <v>148</v>
      </c>
      <c r="C62" s="192" t="s">
        <v>93</v>
      </c>
      <c r="D62" s="193" t="s">
        <v>157</v>
      </c>
      <c r="E62" s="194" t="s">
        <v>30</v>
      </c>
      <c r="F62" s="195">
        <v>16</v>
      </c>
      <c r="G62" s="56"/>
      <c r="H62" s="189">
        <f t="shared" si="7"/>
        <v>0</v>
      </c>
      <c r="I62" s="190" t="e">
        <f t="shared" si="8"/>
        <v>#DIV/0!</v>
      </c>
      <c r="J62" s="23"/>
      <c r="K62" s="53"/>
      <c r="L62" s="61"/>
      <c r="M62" s="61"/>
      <c r="N62" s="61"/>
      <c r="O62" s="61"/>
      <c r="P62" s="61"/>
      <c r="Q62" s="55"/>
      <c r="R62" s="53"/>
      <c r="S62" s="61"/>
      <c r="T62" s="61"/>
      <c r="U62" s="61"/>
      <c r="V62" s="61"/>
      <c r="W62" s="61"/>
      <c r="X62" s="55"/>
      <c r="Y62" s="53"/>
      <c r="Z62" s="61"/>
      <c r="AA62" s="61"/>
      <c r="AB62" s="61"/>
      <c r="AC62" s="61"/>
      <c r="AD62" s="61"/>
      <c r="AE62" s="55"/>
      <c r="AF62" s="54"/>
      <c r="AG62" s="55"/>
      <c r="AH62" s="54"/>
      <c r="AI62" s="52"/>
    </row>
    <row r="63" spans="1:35" ht="12.75" outlineLevel="1">
      <c r="A63" s="182" t="s">
        <v>166</v>
      </c>
      <c r="B63" s="217" t="s">
        <v>149</v>
      </c>
      <c r="C63" s="197" t="s">
        <v>94</v>
      </c>
      <c r="D63" s="280" t="s">
        <v>158</v>
      </c>
      <c r="E63" s="245" t="s">
        <v>30</v>
      </c>
      <c r="F63" s="281">
        <v>3.78</v>
      </c>
      <c r="G63" s="73"/>
      <c r="H63" s="189">
        <f t="shared" si="7"/>
        <v>0</v>
      </c>
      <c r="I63" s="190" t="e">
        <f t="shared" si="8"/>
        <v>#DIV/0!</v>
      </c>
      <c r="J63" s="23"/>
      <c r="K63" s="53"/>
      <c r="L63" s="61"/>
      <c r="M63" s="61"/>
      <c r="N63" s="61"/>
      <c r="O63" s="61"/>
      <c r="P63" s="61"/>
      <c r="Q63" s="55"/>
      <c r="R63" s="53"/>
      <c r="S63" s="61"/>
      <c r="T63" s="61"/>
      <c r="U63" s="61"/>
      <c r="V63" s="61"/>
      <c r="W63" s="61"/>
      <c r="X63" s="55"/>
      <c r="Y63" s="53"/>
      <c r="Z63" s="61"/>
      <c r="AA63" s="61"/>
      <c r="AB63" s="61"/>
      <c r="AC63" s="61"/>
      <c r="AD63" s="61"/>
      <c r="AE63" s="55"/>
      <c r="AF63" s="54"/>
      <c r="AG63" s="55"/>
      <c r="AH63" s="54"/>
      <c r="AI63" s="52"/>
    </row>
    <row r="64" spans="1:35" ht="12.75" outlineLevel="1">
      <c r="A64" s="182" t="s">
        <v>167</v>
      </c>
      <c r="B64" s="282" t="s">
        <v>150</v>
      </c>
      <c r="C64" s="283" t="s">
        <v>93</v>
      </c>
      <c r="D64" s="284" t="s">
        <v>159</v>
      </c>
      <c r="E64" s="285" t="s">
        <v>28</v>
      </c>
      <c r="F64" s="286">
        <v>36</v>
      </c>
      <c r="G64" s="74"/>
      <c r="H64" s="189">
        <f t="shared" si="7"/>
        <v>0</v>
      </c>
      <c r="I64" s="190" t="e">
        <f t="shared" si="8"/>
        <v>#DIV/0!</v>
      </c>
      <c r="J64" s="23"/>
      <c r="K64" s="53"/>
      <c r="L64" s="61"/>
      <c r="M64" s="61"/>
      <c r="N64" s="61"/>
      <c r="O64" s="61"/>
      <c r="P64" s="61"/>
      <c r="Q64" s="55"/>
      <c r="R64" s="53"/>
      <c r="S64" s="61"/>
      <c r="T64" s="61"/>
      <c r="U64" s="61"/>
      <c r="V64" s="61"/>
      <c r="W64" s="61"/>
      <c r="X64" s="55"/>
      <c r="Y64" s="53"/>
      <c r="Z64" s="61"/>
      <c r="AA64" s="61"/>
      <c r="AB64" s="61"/>
      <c r="AC64" s="61"/>
      <c r="AD64" s="61"/>
      <c r="AE64" s="55"/>
      <c r="AF64" s="54"/>
      <c r="AG64" s="55"/>
      <c r="AH64" s="54"/>
      <c r="AI64" s="52"/>
    </row>
    <row r="65" spans="1:35" ht="12.75" outlineLevel="1">
      <c r="A65" s="182" t="s">
        <v>168</v>
      </c>
      <c r="B65" s="287" t="s">
        <v>151</v>
      </c>
      <c r="C65" s="288" t="s">
        <v>93</v>
      </c>
      <c r="D65" s="284" t="s">
        <v>160</v>
      </c>
      <c r="E65" s="285" t="s">
        <v>25</v>
      </c>
      <c r="F65" s="289">
        <v>24</v>
      </c>
      <c r="G65" s="75"/>
      <c r="H65" s="189">
        <f t="shared" si="7"/>
        <v>0</v>
      </c>
      <c r="I65" s="190" t="e">
        <f t="shared" si="8"/>
        <v>#DIV/0!</v>
      </c>
      <c r="J65" s="23"/>
      <c r="K65" s="53"/>
      <c r="L65" s="61"/>
      <c r="M65" s="61"/>
      <c r="N65" s="61"/>
      <c r="O65" s="61"/>
      <c r="P65" s="61"/>
      <c r="Q65" s="55"/>
      <c r="R65" s="53"/>
      <c r="S65" s="61"/>
      <c r="T65" s="61"/>
      <c r="U65" s="61"/>
      <c r="V65" s="61"/>
      <c r="W65" s="61"/>
      <c r="X65" s="55"/>
      <c r="Y65" s="53"/>
      <c r="Z65" s="61"/>
      <c r="AA65" s="61"/>
      <c r="AB65" s="61"/>
      <c r="AC65" s="61"/>
      <c r="AD65" s="61"/>
      <c r="AE65" s="55"/>
      <c r="AF65" s="54"/>
      <c r="AG65" s="55"/>
      <c r="AH65" s="54"/>
      <c r="AI65" s="52"/>
    </row>
    <row r="66" spans="1:35" ht="12.75" outlineLevel="1">
      <c r="A66" s="182" t="s">
        <v>169</v>
      </c>
      <c r="B66" s="287" t="s">
        <v>53</v>
      </c>
      <c r="C66" s="283" t="s">
        <v>93</v>
      </c>
      <c r="D66" s="284" t="s">
        <v>54</v>
      </c>
      <c r="E66" s="290" t="s">
        <v>25</v>
      </c>
      <c r="F66" s="289">
        <v>15</v>
      </c>
      <c r="G66" s="76"/>
      <c r="H66" s="189">
        <f t="shared" si="7"/>
        <v>0</v>
      </c>
      <c r="I66" s="190" t="e">
        <f t="shared" si="8"/>
        <v>#DIV/0!</v>
      </c>
      <c r="J66" s="23"/>
      <c r="K66" s="53"/>
      <c r="L66" s="61"/>
      <c r="M66" s="61"/>
      <c r="N66" s="61"/>
      <c r="O66" s="61"/>
      <c r="P66" s="61"/>
      <c r="Q66" s="55"/>
      <c r="R66" s="53"/>
      <c r="S66" s="61"/>
      <c r="T66" s="61"/>
      <c r="U66" s="61"/>
      <c r="V66" s="61"/>
      <c r="W66" s="61"/>
      <c r="X66" s="55"/>
      <c r="Y66" s="53"/>
      <c r="Z66" s="61"/>
      <c r="AA66" s="61"/>
      <c r="AB66" s="61"/>
      <c r="AC66" s="61"/>
      <c r="AD66" s="61"/>
      <c r="AE66" s="55"/>
      <c r="AF66" s="54"/>
      <c r="AG66" s="55"/>
      <c r="AH66" s="54"/>
      <c r="AI66" s="52"/>
    </row>
    <row r="67" spans="1:35" ht="12.75" outlineLevel="1">
      <c r="A67" s="182" t="s">
        <v>170</v>
      </c>
      <c r="B67" s="287" t="s">
        <v>152</v>
      </c>
      <c r="C67" s="288" t="s">
        <v>93</v>
      </c>
      <c r="D67" s="284" t="s">
        <v>161</v>
      </c>
      <c r="E67" s="291" t="s">
        <v>30</v>
      </c>
      <c r="F67" s="289">
        <v>10.25</v>
      </c>
      <c r="G67" s="74"/>
      <c r="H67" s="189">
        <f t="shared" si="7"/>
        <v>0</v>
      </c>
      <c r="I67" s="190" t="e">
        <f t="shared" si="8"/>
        <v>#DIV/0!</v>
      </c>
      <c r="J67" s="23"/>
      <c r="K67" s="53"/>
      <c r="L67" s="61"/>
      <c r="M67" s="61"/>
      <c r="N67" s="61"/>
      <c r="O67" s="61"/>
      <c r="P67" s="61"/>
      <c r="Q67" s="55"/>
      <c r="R67" s="53"/>
      <c r="S67" s="61"/>
      <c r="T67" s="61"/>
      <c r="U67" s="61"/>
      <c r="V67" s="61"/>
      <c r="W67" s="61"/>
      <c r="X67" s="55"/>
      <c r="Y67" s="53"/>
      <c r="Z67" s="61"/>
      <c r="AA67" s="61"/>
      <c r="AB67" s="61"/>
      <c r="AC67" s="61"/>
      <c r="AD67" s="61"/>
      <c r="AE67" s="55"/>
      <c r="AF67" s="54"/>
      <c r="AG67" s="55"/>
      <c r="AH67" s="54"/>
      <c r="AI67" s="52"/>
    </row>
    <row r="68" spans="1:35" ht="12.75" outlineLevel="1">
      <c r="A68" s="182" t="s">
        <v>171</v>
      </c>
      <c r="B68" s="292" t="s">
        <v>153</v>
      </c>
      <c r="C68" s="283" t="s">
        <v>93</v>
      </c>
      <c r="D68" s="284" t="s">
        <v>162</v>
      </c>
      <c r="E68" s="285" t="s">
        <v>31</v>
      </c>
      <c r="F68" s="286">
        <v>14.7</v>
      </c>
      <c r="G68" s="76"/>
      <c r="H68" s="189">
        <f t="shared" si="7"/>
        <v>0</v>
      </c>
      <c r="I68" s="190" t="e">
        <f t="shared" si="8"/>
        <v>#DIV/0!</v>
      </c>
      <c r="J68" s="23"/>
      <c r="K68" s="53"/>
      <c r="L68" s="61"/>
      <c r="M68" s="61"/>
      <c r="N68" s="61"/>
      <c r="O68" s="61"/>
      <c r="P68" s="61"/>
      <c r="Q68" s="55"/>
      <c r="R68" s="53"/>
      <c r="S68" s="61"/>
      <c r="T68" s="61"/>
      <c r="U68" s="61"/>
      <c r="V68" s="61"/>
      <c r="W68" s="61"/>
      <c r="X68" s="55"/>
      <c r="Y68" s="53"/>
      <c r="Z68" s="61"/>
      <c r="AA68" s="61"/>
      <c r="AB68" s="61"/>
      <c r="AC68" s="61"/>
      <c r="AD68" s="61"/>
      <c r="AE68" s="55"/>
      <c r="AF68" s="54"/>
      <c r="AG68" s="55"/>
      <c r="AH68" s="54"/>
      <c r="AI68" s="52"/>
    </row>
    <row r="69" spans="1:35" ht="25.5" outlineLevel="1">
      <c r="A69" s="182" t="s">
        <v>172</v>
      </c>
      <c r="B69" s="293" t="s">
        <v>154</v>
      </c>
      <c r="C69" s="288" t="s">
        <v>93</v>
      </c>
      <c r="D69" s="284" t="s">
        <v>163</v>
      </c>
      <c r="E69" s="285" t="s">
        <v>31</v>
      </c>
      <c r="F69" s="289">
        <v>30</v>
      </c>
      <c r="G69" s="74"/>
      <c r="H69" s="189">
        <f t="shared" si="7"/>
        <v>0</v>
      </c>
      <c r="I69" s="190" t="e">
        <f t="shared" si="8"/>
        <v>#DIV/0!</v>
      </c>
      <c r="J69" s="23"/>
      <c r="K69" s="53"/>
      <c r="L69" s="61"/>
      <c r="M69" s="61"/>
      <c r="N69" s="61"/>
      <c r="O69" s="61"/>
      <c r="P69" s="61"/>
      <c r="Q69" s="55"/>
      <c r="R69" s="53"/>
      <c r="S69" s="61"/>
      <c r="T69" s="61"/>
      <c r="U69" s="61"/>
      <c r="V69" s="61"/>
      <c r="W69" s="61"/>
      <c r="X69" s="55"/>
      <c r="Y69" s="53"/>
      <c r="Z69" s="61"/>
      <c r="AA69" s="61"/>
      <c r="AB69" s="61"/>
      <c r="AC69" s="61"/>
      <c r="AD69" s="61"/>
      <c r="AE69" s="55"/>
      <c r="AF69" s="54"/>
      <c r="AG69" s="55"/>
      <c r="AH69" s="54"/>
      <c r="AI69" s="52"/>
    </row>
    <row r="70" spans="1:35" ht="12.75" outlineLevel="1">
      <c r="A70" s="294" t="s">
        <v>173</v>
      </c>
      <c r="B70" s="287" t="s">
        <v>45</v>
      </c>
      <c r="C70" s="295" t="s">
        <v>93</v>
      </c>
      <c r="D70" s="296" t="s">
        <v>46</v>
      </c>
      <c r="E70" s="297" t="s">
        <v>30</v>
      </c>
      <c r="F70" s="298">
        <v>63</v>
      </c>
      <c r="G70" s="77"/>
      <c r="H70" s="299">
        <f t="shared" si="7"/>
        <v>0</v>
      </c>
      <c r="I70" s="190" t="e">
        <f t="shared" si="8"/>
        <v>#DIV/0!</v>
      </c>
      <c r="J70" s="23"/>
      <c r="K70" s="53"/>
      <c r="L70" s="61"/>
      <c r="M70" s="61"/>
      <c r="N70" s="61"/>
      <c r="O70" s="61"/>
      <c r="P70" s="61"/>
      <c r="Q70" s="55"/>
      <c r="R70" s="53"/>
      <c r="S70" s="61"/>
      <c r="T70" s="61"/>
      <c r="U70" s="61"/>
      <c r="V70" s="61"/>
      <c r="W70" s="61"/>
      <c r="X70" s="55"/>
      <c r="Y70" s="53"/>
      <c r="Z70" s="61"/>
      <c r="AA70" s="61"/>
      <c r="AB70" s="61"/>
      <c r="AC70" s="61"/>
      <c r="AD70" s="61"/>
      <c r="AE70" s="55"/>
      <c r="AF70" s="54"/>
      <c r="AG70" s="55"/>
      <c r="AH70" s="54"/>
      <c r="AI70" s="52"/>
    </row>
    <row r="71" spans="1:35" ht="12.75" outlineLevel="1">
      <c r="A71" s="238" t="s">
        <v>164</v>
      </c>
      <c r="B71" s="300"/>
      <c r="C71" s="204"/>
      <c r="D71" s="219" t="s">
        <v>272</v>
      </c>
      <c r="E71" s="206">
        <f>SUM(H72:H75)</f>
        <v>0</v>
      </c>
      <c r="F71" s="180"/>
      <c r="G71" s="180"/>
      <c r="H71" s="206"/>
      <c r="I71" s="207" t="e">
        <f>E71/$G$123</f>
        <v>#DIV/0!</v>
      </c>
      <c r="J71" s="23"/>
      <c r="K71" s="53"/>
      <c r="L71" s="61"/>
      <c r="M71" s="61"/>
      <c r="N71" s="61"/>
      <c r="O71" s="61"/>
      <c r="P71" s="61"/>
      <c r="Q71" s="55"/>
      <c r="R71" s="53"/>
      <c r="S71" s="61"/>
      <c r="T71" s="61"/>
      <c r="U71" s="61"/>
      <c r="V71" s="61"/>
      <c r="W71" s="61"/>
      <c r="X71" s="55"/>
      <c r="Y71" s="53"/>
      <c r="Z71" s="61"/>
      <c r="AA71" s="61"/>
      <c r="AB71" s="61"/>
      <c r="AC71" s="61"/>
      <c r="AD71" s="61"/>
      <c r="AE71" s="55"/>
      <c r="AF71" s="54"/>
      <c r="AG71" s="55"/>
      <c r="AH71" s="54"/>
      <c r="AI71" s="52"/>
    </row>
    <row r="72" spans="1:35" ht="12.75" outlineLevel="1">
      <c r="A72" s="182" t="s">
        <v>176</v>
      </c>
      <c r="B72" s="293" t="s">
        <v>174</v>
      </c>
      <c r="C72" s="288" t="s">
        <v>178</v>
      </c>
      <c r="D72" s="284" t="s">
        <v>179</v>
      </c>
      <c r="E72" s="285" t="s">
        <v>28</v>
      </c>
      <c r="F72" s="289">
        <v>73.5</v>
      </c>
      <c r="G72" s="74"/>
      <c r="H72" s="189">
        <f>ROUND(_xlfn.IFERROR(F72*G72," - "),2)</f>
        <v>0</v>
      </c>
      <c r="I72" s="190" t="e">
        <f>H72/$G$123</f>
        <v>#DIV/0!</v>
      </c>
      <c r="J72" s="23"/>
      <c r="K72" s="53"/>
      <c r="L72" s="61"/>
      <c r="M72" s="61"/>
      <c r="N72" s="61"/>
      <c r="O72" s="61"/>
      <c r="P72" s="61"/>
      <c r="Q72" s="55"/>
      <c r="R72" s="53"/>
      <c r="S72" s="61"/>
      <c r="T72" s="61"/>
      <c r="U72" s="61"/>
      <c r="V72" s="61"/>
      <c r="W72" s="61"/>
      <c r="X72" s="55"/>
      <c r="Y72" s="53"/>
      <c r="Z72" s="61"/>
      <c r="AA72" s="61"/>
      <c r="AB72" s="61"/>
      <c r="AC72" s="61"/>
      <c r="AD72" s="61"/>
      <c r="AE72" s="55"/>
      <c r="AF72" s="54"/>
      <c r="AG72" s="55"/>
      <c r="AH72" s="54"/>
      <c r="AI72" s="52"/>
    </row>
    <row r="73" spans="1:35" ht="25.5" outlineLevel="1">
      <c r="A73" s="182" t="s">
        <v>177</v>
      </c>
      <c r="B73" s="292" t="s">
        <v>175</v>
      </c>
      <c r="C73" s="283" t="s">
        <v>178</v>
      </c>
      <c r="D73" s="301" t="s">
        <v>180</v>
      </c>
      <c r="E73" s="290" t="s">
        <v>25</v>
      </c>
      <c r="F73" s="286">
        <v>1</v>
      </c>
      <c r="G73" s="78"/>
      <c r="H73" s="189">
        <f>ROUND(_xlfn.IFERROR(F73*G73," - "),2)</f>
        <v>0</v>
      </c>
      <c r="I73" s="190" t="e">
        <f>H73/$G$123</f>
        <v>#DIV/0!</v>
      </c>
      <c r="J73" s="23"/>
      <c r="K73" s="53"/>
      <c r="L73" s="61"/>
      <c r="M73" s="61"/>
      <c r="N73" s="61"/>
      <c r="O73" s="61"/>
      <c r="P73" s="61"/>
      <c r="Q73" s="55"/>
      <c r="R73" s="53"/>
      <c r="S73" s="61"/>
      <c r="T73" s="61"/>
      <c r="U73" s="61"/>
      <c r="V73" s="61"/>
      <c r="W73" s="61"/>
      <c r="X73" s="55"/>
      <c r="Y73" s="53"/>
      <c r="Z73" s="61"/>
      <c r="AA73" s="61"/>
      <c r="AB73" s="61"/>
      <c r="AC73" s="61"/>
      <c r="AD73" s="61"/>
      <c r="AE73" s="55"/>
      <c r="AF73" s="54"/>
      <c r="AG73" s="55"/>
      <c r="AH73" s="54"/>
      <c r="AI73" s="52"/>
    </row>
    <row r="74" spans="1:35" ht="12.75" outlineLevel="1">
      <c r="A74" s="182" t="s">
        <v>273</v>
      </c>
      <c r="B74" s="292" t="s">
        <v>275</v>
      </c>
      <c r="C74" s="283" t="s">
        <v>93</v>
      </c>
      <c r="D74" s="301" t="s">
        <v>276</v>
      </c>
      <c r="E74" s="285" t="s">
        <v>30</v>
      </c>
      <c r="F74" s="302">
        <v>2.5</v>
      </c>
      <c r="G74" s="79"/>
      <c r="H74" s="189">
        <f>ROUND(_xlfn.IFERROR(F74*G74," - "),2)</f>
        <v>0</v>
      </c>
      <c r="I74" s="190" t="e">
        <f>H74/$G$123</f>
        <v>#DIV/0!</v>
      </c>
      <c r="J74" s="23"/>
      <c r="K74" s="53"/>
      <c r="L74" s="61"/>
      <c r="M74" s="61"/>
      <c r="N74" s="61"/>
      <c r="O74" s="61"/>
      <c r="P74" s="61"/>
      <c r="Q74" s="55"/>
      <c r="R74" s="53"/>
      <c r="S74" s="61"/>
      <c r="T74" s="61"/>
      <c r="U74" s="61"/>
      <c r="V74" s="61"/>
      <c r="W74" s="61"/>
      <c r="X74" s="55"/>
      <c r="Y74" s="53"/>
      <c r="Z74" s="61"/>
      <c r="AA74" s="61"/>
      <c r="AB74" s="61"/>
      <c r="AC74" s="61"/>
      <c r="AD74" s="61"/>
      <c r="AE74" s="55"/>
      <c r="AF74" s="54"/>
      <c r="AG74" s="55"/>
      <c r="AH74" s="54"/>
      <c r="AI74" s="52"/>
    </row>
    <row r="75" spans="1:35" ht="12.75" outlineLevel="1">
      <c r="A75" s="182" t="s">
        <v>274</v>
      </c>
      <c r="B75" s="287" t="s">
        <v>275</v>
      </c>
      <c r="C75" s="295" t="s">
        <v>93</v>
      </c>
      <c r="D75" s="296" t="s">
        <v>276</v>
      </c>
      <c r="E75" s="303" t="s">
        <v>30</v>
      </c>
      <c r="F75" s="304">
        <v>2.5</v>
      </c>
      <c r="G75" s="77"/>
      <c r="H75" s="189">
        <f>ROUND(_xlfn.IFERROR(F75*G75," - "),2)</f>
        <v>0</v>
      </c>
      <c r="I75" s="190" t="e">
        <f>H75/$G$123</f>
        <v>#DIV/0!</v>
      </c>
      <c r="J75" s="23"/>
      <c r="K75" s="53"/>
      <c r="L75" s="61"/>
      <c r="M75" s="61"/>
      <c r="N75" s="61"/>
      <c r="O75" s="61"/>
      <c r="P75" s="61"/>
      <c r="Q75" s="55"/>
      <c r="R75" s="53"/>
      <c r="S75" s="61"/>
      <c r="T75" s="61"/>
      <c r="U75" s="61"/>
      <c r="V75" s="61"/>
      <c r="W75" s="61"/>
      <c r="X75" s="55"/>
      <c r="Y75" s="53"/>
      <c r="Z75" s="61"/>
      <c r="AA75" s="61"/>
      <c r="AB75" s="61"/>
      <c r="AC75" s="61"/>
      <c r="AD75" s="61"/>
      <c r="AE75" s="55"/>
      <c r="AF75" s="54"/>
      <c r="AG75" s="55"/>
      <c r="AH75" s="54"/>
      <c r="AI75" s="52"/>
    </row>
    <row r="76" spans="1:35" ht="12.75" outlineLevel="1">
      <c r="A76" s="238" t="s">
        <v>181</v>
      </c>
      <c r="B76" s="300"/>
      <c r="C76" s="204"/>
      <c r="D76" s="219" t="s">
        <v>182</v>
      </c>
      <c r="E76" s="206">
        <f>SUM(H77:H81)</f>
        <v>0</v>
      </c>
      <c r="F76" s="180"/>
      <c r="G76" s="180"/>
      <c r="H76" s="206"/>
      <c r="I76" s="207" t="e">
        <f>E76/$G$123</f>
        <v>#DIV/0!</v>
      </c>
      <c r="J76" s="23"/>
      <c r="K76" s="53"/>
      <c r="L76" s="61"/>
      <c r="M76" s="61"/>
      <c r="N76" s="61"/>
      <c r="O76" s="61"/>
      <c r="P76" s="61"/>
      <c r="Q76" s="55"/>
      <c r="R76" s="53"/>
      <c r="S76" s="61"/>
      <c r="T76" s="61"/>
      <c r="U76" s="61"/>
      <c r="V76" s="61"/>
      <c r="W76" s="61"/>
      <c r="X76" s="55"/>
      <c r="Y76" s="53"/>
      <c r="Z76" s="61"/>
      <c r="AA76" s="61"/>
      <c r="AB76" s="61"/>
      <c r="AC76" s="61"/>
      <c r="AD76" s="61"/>
      <c r="AE76" s="55"/>
      <c r="AF76" s="54"/>
      <c r="AG76" s="55"/>
      <c r="AH76" s="54"/>
      <c r="AI76" s="52"/>
    </row>
    <row r="77" spans="1:35" ht="12.75" outlineLevel="1">
      <c r="A77" s="305" t="s">
        <v>185</v>
      </c>
      <c r="B77" s="306" t="s">
        <v>183</v>
      </c>
      <c r="C77" s="307" t="s">
        <v>93</v>
      </c>
      <c r="D77" s="308" t="s">
        <v>187</v>
      </c>
      <c r="E77" s="309" t="s">
        <v>30</v>
      </c>
      <c r="F77" s="310">
        <v>155</v>
      </c>
      <c r="G77" s="80"/>
      <c r="H77" s="189">
        <f aca="true" t="shared" si="9" ref="H77:H87">ROUND(_xlfn.IFERROR(F77*G77," - "),2)</f>
        <v>0</v>
      </c>
      <c r="I77" s="190" t="e">
        <f>H77/$G$123</f>
        <v>#DIV/0!</v>
      </c>
      <c r="J77" s="23"/>
      <c r="K77" s="53"/>
      <c r="L77" s="61"/>
      <c r="M77" s="61"/>
      <c r="N77" s="61"/>
      <c r="O77" s="61"/>
      <c r="P77" s="61"/>
      <c r="Q77" s="55"/>
      <c r="R77" s="53"/>
      <c r="S77" s="61"/>
      <c r="T77" s="61"/>
      <c r="U77" s="61"/>
      <c r="V77" s="61"/>
      <c r="W77" s="61"/>
      <c r="X77" s="55"/>
      <c r="Y77" s="53"/>
      <c r="Z77" s="61"/>
      <c r="AA77" s="61"/>
      <c r="AB77" s="61"/>
      <c r="AC77" s="61"/>
      <c r="AD77" s="61"/>
      <c r="AE77" s="55"/>
      <c r="AF77" s="54"/>
      <c r="AG77" s="55"/>
      <c r="AH77" s="54"/>
      <c r="AI77" s="52"/>
    </row>
    <row r="78" spans="1:35" ht="38.25" outlineLevel="1">
      <c r="A78" s="311" t="s">
        <v>186</v>
      </c>
      <c r="B78" s="208" t="s">
        <v>184</v>
      </c>
      <c r="C78" s="312" t="s">
        <v>94</v>
      </c>
      <c r="D78" s="313" t="s">
        <v>188</v>
      </c>
      <c r="E78" s="314" t="s">
        <v>30</v>
      </c>
      <c r="F78" s="286">
        <v>15</v>
      </c>
      <c r="G78" s="81"/>
      <c r="H78" s="189">
        <f t="shared" si="9"/>
        <v>0</v>
      </c>
      <c r="I78" s="190" t="e">
        <f>H78/$G$123</f>
        <v>#DIV/0!</v>
      </c>
      <c r="J78" s="23"/>
      <c r="K78" s="53"/>
      <c r="L78" s="61"/>
      <c r="M78" s="61"/>
      <c r="N78" s="61"/>
      <c r="O78" s="61"/>
      <c r="P78" s="61"/>
      <c r="Q78" s="55"/>
      <c r="R78" s="53"/>
      <c r="S78" s="61"/>
      <c r="T78" s="61"/>
      <c r="U78" s="61"/>
      <c r="V78" s="61"/>
      <c r="W78" s="61"/>
      <c r="X78" s="55"/>
      <c r="Y78" s="53"/>
      <c r="Z78" s="61"/>
      <c r="AA78" s="61"/>
      <c r="AB78" s="61"/>
      <c r="AC78" s="61"/>
      <c r="AD78" s="61"/>
      <c r="AE78" s="55"/>
      <c r="AF78" s="54"/>
      <c r="AG78" s="55"/>
      <c r="AH78" s="54"/>
      <c r="AI78" s="52"/>
    </row>
    <row r="79" spans="1:35" ht="38.25" outlineLevel="1">
      <c r="A79" s="315" t="s">
        <v>277</v>
      </c>
      <c r="B79" s="316" t="s">
        <v>280</v>
      </c>
      <c r="C79" s="317" t="s">
        <v>94</v>
      </c>
      <c r="D79" s="313" t="s">
        <v>283</v>
      </c>
      <c r="E79" s="318" t="s">
        <v>30</v>
      </c>
      <c r="F79" s="289">
        <v>7</v>
      </c>
      <c r="G79" s="81"/>
      <c r="H79" s="189">
        <f t="shared" si="9"/>
        <v>0</v>
      </c>
      <c r="I79" s="190" t="e">
        <f>H79/$G$123</f>
        <v>#DIV/0!</v>
      </c>
      <c r="J79" s="23"/>
      <c r="K79" s="53"/>
      <c r="L79" s="61"/>
      <c r="M79" s="61"/>
      <c r="N79" s="61"/>
      <c r="O79" s="61"/>
      <c r="P79" s="61"/>
      <c r="Q79" s="55"/>
      <c r="R79" s="53"/>
      <c r="S79" s="61"/>
      <c r="T79" s="61"/>
      <c r="U79" s="61"/>
      <c r="V79" s="61"/>
      <c r="W79" s="61"/>
      <c r="X79" s="55"/>
      <c r="Y79" s="53"/>
      <c r="Z79" s="61"/>
      <c r="AA79" s="61"/>
      <c r="AB79" s="61"/>
      <c r="AC79" s="61"/>
      <c r="AD79" s="61"/>
      <c r="AE79" s="55"/>
      <c r="AF79" s="54"/>
      <c r="AG79" s="55"/>
      <c r="AH79" s="54"/>
      <c r="AI79" s="52"/>
    </row>
    <row r="80" spans="1:35" ht="38.25" outlineLevel="1">
      <c r="A80" s="319" t="s">
        <v>278</v>
      </c>
      <c r="B80" s="320" t="s">
        <v>281</v>
      </c>
      <c r="C80" s="288" t="s">
        <v>94</v>
      </c>
      <c r="D80" s="284" t="s">
        <v>284</v>
      </c>
      <c r="E80" s="285" t="s">
        <v>30</v>
      </c>
      <c r="F80" s="321">
        <v>4.5</v>
      </c>
      <c r="G80" s="81"/>
      <c r="H80" s="189">
        <f t="shared" si="9"/>
        <v>0</v>
      </c>
      <c r="I80" s="190" t="e">
        <f>H80/$G$123</f>
        <v>#DIV/0!</v>
      </c>
      <c r="J80" s="23"/>
      <c r="K80" s="53"/>
      <c r="L80" s="61"/>
      <c r="M80" s="61"/>
      <c r="N80" s="61"/>
      <c r="O80" s="61"/>
      <c r="P80" s="61"/>
      <c r="Q80" s="55"/>
      <c r="R80" s="53"/>
      <c r="S80" s="61"/>
      <c r="T80" s="61"/>
      <c r="U80" s="61"/>
      <c r="V80" s="61"/>
      <c r="W80" s="61"/>
      <c r="X80" s="55"/>
      <c r="Y80" s="53"/>
      <c r="Z80" s="61"/>
      <c r="AA80" s="61"/>
      <c r="AB80" s="61"/>
      <c r="AC80" s="61"/>
      <c r="AD80" s="61"/>
      <c r="AE80" s="55"/>
      <c r="AF80" s="54"/>
      <c r="AG80" s="55"/>
      <c r="AH80" s="54"/>
      <c r="AI80" s="52"/>
    </row>
    <row r="81" spans="1:35" ht="12.75" outlineLevel="1">
      <c r="A81" s="322" t="s">
        <v>279</v>
      </c>
      <c r="B81" s="323" t="s">
        <v>282</v>
      </c>
      <c r="C81" s="295" t="s">
        <v>93</v>
      </c>
      <c r="D81" s="296" t="s">
        <v>285</v>
      </c>
      <c r="E81" s="297" t="s">
        <v>30</v>
      </c>
      <c r="F81" s="298">
        <v>2</v>
      </c>
      <c r="G81" s="82"/>
      <c r="H81" s="189">
        <f t="shared" si="9"/>
        <v>0</v>
      </c>
      <c r="I81" s="190" t="e">
        <f>H81/$G$123</f>
        <v>#DIV/0!</v>
      </c>
      <c r="J81" s="23"/>
      <c r="K81" s="53"/>
      <c r="L81" s="61"/>
      <c r="M81" s="61"/>
      <c r="N81" s="61"/>
      <c r="O81" s="61"/>
      <c r="P81" s="61"/>
      <c r="Q81" s="55"/>
      <c r="R81" s="53"/>
      <c r="S81" s="61"/>
      <c r="T81" s="61"/>
      <c r="U81" s="61"/>
      <c r="V81" s="61"/>
      <c r="W81" s="61"/>
      <c r="X81" s="55"/>
      <c r="Y81" s="53"/>
      <c r="Z81" s="61"/>
      <c r="AA81" s="61"/>
      <c r="AB81" s="61"/>
      <c r="AC81" s="61"/>
      <c r="AD81" s="61"/>
      <c r="AE81" s="55"/>
      <c r="AF81" s="54"/>
      <c r="AG81" s="55"/>
      <c r="AH81" s="54"/>
      <c r="AI81" s="52"/>
    </row>
    <row r="82" spans="1:35" ht="12.75" outlineLevel="1">
      <c r="A82" s="238" t="s">
        <v>189</v>
      </c>
      <c r="B82" s="300"/>
      <c r="C82" s="204"/>
      <c r="D82" s="219" t="s">
        <v>190</v>
      </c>
      <c r="E82" s="206">
        <f>SUM(H83:H87)</f>
        <v>0</v>
      </c>
      <c r="F82" s="180"/>
      <c r="G82" s="180"/>
      <c r="H82" s="206"/>
      <c r="I82" s="207" t="e">
        <f>E82/$G$123</f>
        <v>#DIV/0!</v>
      </c>
      <c r="J82" s="23"/>
      <c r="K82" s="53"/>
      <c r="L82" s="61"/>
      <c r="M82" s="61"/>
      <c r="N82" s="61"/>
      <c r="O82" s="61"/>
      <c r="P82" s="61"/>
      <c r="Q82" s="55"/>
      <c r="R82" s="53"/>
      <c r="S82" s="61"/>
      <c r="T82" s="61"/>
      <c r="U82" s="61"/>
      <c r="V82" s="61"/>
      <c r="W82" s="61"/>
      <c r="X82" s="55"/>
      <c r="Y82" s="53"/>
      <c r="Z82" s="61"/>
      <c r="AA82" s="61"/>
      <c r="AB82" s="61"/>
      <c r="AC82" s="61"/>
      <c r="AD82" s="61"/>
      <c r="AE82" s="55"/>
      <c r="AF82" s="54"/>
      <c r="AG82" s="55"/>
      <c r="AH82" s="54"/>
      <c r="AI82" s="52"/>
    </row>
    <row r="83" spans="1:35" ht="12.75" outlineLevel="1">
      <c r="A83" s="182" t="s">
        <v>192</v>
      </c>
      <c r="B83" s="293" t="s">
        <v>191</v>
      </c>
      <c r="C83" s="288" t="s">
        <v>93</v>
      </c>
      <c r="D83" s="284" t="s">
        <v>194</v>
      </c>
      <c r="E83" s="285" t="s">
        <v>30</v>
      </c>
      <c r="F83" s="289">
        <v>64</v>
      </c>
      <c r="G83" s="83"/>
      <c r="H83" s="189">
        <f t="shared" si="9"/>
        <v>0</v>
      </c>
      <c r="I83" s="190" t="e">
        <f>H83/$G$123</f>
        <v>#DIV/0!</v>
      </c>
      <c r="J83" s="23"/>
      <c r="K83" s="53"/>
      <c r="L83" s="61"/>
      <c r="M83" s="61"/>
      <c r="N83" s="61"/>
      <c r="O83" s="61"/>
      <c r="P83" s="61"/>
      <c r="Q83" s="55"/>
      <c r="R83" s="53"/>
      <c r="S83" s="61"/>
      <c r="T83" s="61"/>
      <c r="U83" s="61"/>
      <c r="V83" s="61"/>
      <c r="W83" s="61"/>
      <c r="X83" s="55"/>
      <c r="Y83" s="53"/>
      <c r="Z83" s="61"/>
      <c r="AA83" s="61"/>
      <c r="AB83" s="61"/>
      <c r="AC83" s="61"/>
      <c r="AD83" s="61"/>
      <c r="AE83" s="55"/>
      <c r="AF83" s="54"/>
      <c r="AG83" s="55"/>
      <c r="AH83" s="54"/>
      <c r="AI83" s="52"/>
    </row>
    <row r="84" spans="1:35" ht="25.5" outlineLevel="1">
      <c r="A84" s="182" t="s">
        <v>193</v>
      </c>
      <c r="B84" s="292" t="s">
        <v>269</v>
      </c>
      <c r="C84" s="324" t="s">
        <v>93</v>
      </c>
      <c r="D84" s="301" t="s">
        <v>270</v>
      </c>
      <c r="E84" s="290" t="s">
        <v>30</v>
      </c>
      <c r="F84" s="325">
        <v>26.5</v>
      </c>
      <c r="G84" s="74"/>
      <c r="H84" s="189">
        <f t="shared" si="9"/>
        <v>0</v>
      </c>
      <c r="I84" s="190" t="e">
        <f>H84/$G$123</f>
        <v>#DIV/0!</v>
      </c>
      <c r="J84" s="23"/>
      <c r="K84" s="53"/>
      <c r="L84" s="61"/>
      <c r="M84" s="61"/>
      <c r="N84" s="61"/>
      <c r="O84" s="61"/>
      <c r="P84" s="61"/>
      <c r="Q84" s="55"/>
      <c r="R84" s="53"/>
      <c r="S84" s="61"/>
      <c r="T84" s="61"/>
      <c r="U84" s="61"/>
      <c r="V84" s="61"/>
      <c r="W84" s="61"/>
      <c r="X84" s="55"/>
      <c r="Y84" s="53"/>
      <c r="Z84" s="61"/>
      <c r="AA84" s="61"/>
      <c r="AB84" s="61"/>
      <c r="AC84" s="61"/>
      <c r="AD84" s="61"/>
      <c r="AE84" s="55"/>
      <c r="AF84" s="54"/>
      <c r="AG84" s="55"/>
      <c r="AH84" s="54"/>
      <c r="AI84" s="52"/>
    </row>
    <row r="85" spans="1:35" ht="25.5" outlineLevel="1">
      <c r="A85" s="182" t="s">
        <v>286</v>
      </c>
      <c r="B85" s="293" t="s">
        <v>289</v>
      </c>
      <c r="C85" s="324" t="s">
        <v>93</v>
      </c>
      <c r="D85" s="301" t="s">
        <v>292</v>
      </c>
      <c r="E85" s="285" t="s">
        <v>28</v>
      </c>
      <c r="F85" s="326">
        <v>64.5</v>
      </c>
      <c r="G85" s="79"/>
      <c r="H85" s="189">
        <f t="shared" si="9"/>
        <v>0</v>
      </c>
      <c r="I85" s="190" t="e">
        <f>H85/$G$123</f>
        <v>#DIV/0!</v>
      </c>
      <c r="J85" s="23"/>
      <c r="K85" s="53"/>
      <c r="L85" s="61"/>
      <c r="M85" s="61"/>
      <c r="N85" s="61"/>
      <c r="O85" s="61"/>
      <c r="P85" s="61"/>
      <c r="Q85" s="55"/>
      <c r="R85" s="53"/>
      <c r="S85" s="61"/>
      <c r="T85" s="61"/>
      <c r="U85" s="61"/>
      <c r="V85" s="61"/>
      <c r="W85" s="61"/>
      <c r="X85" s="55"/>
      <c r="Y85" s="53"/>
      <c r="Z85" s="61"/>
      <c r="AA85" s="61"/>
      <c r="AB85" s="61"/>
      <c r="AC85" s="61"/>
      <c r="AD85" s="61"/>
      <c r="AE85" s="55"/>
      <c r="AF85" s="54"/>
      <c r="AG85" s="55"/>
      <c r="AH85" s="54"/>
      <c r="AI85" s="52"/>
    </row>
    <row r="86" spans="1:35" ht="12.75" outlineLevel="1">
      <c r="A86" s="182" t="s">
        <v>287</v>
      </c>
      <c r="B86" s="292" t="s">
        <v>290</v>
      </c>
      <c r="C86" s="283" t="s">
        <v>93</v>
      </c>
      <c r="D86" s="301" t="s">
        <v>293</v>
      </c>
      <c r="E86" s="285" t="s">
        <v>30</v>
      </c>
      <c r="F86" s="326">
        <v>4</v>
      </c>
      <c r="G86" s="74"/>
      <c r="H86" s="189">
        <f t="shared" si="9"/>
        <v>0</v>
      </c>
      <c r="I86" s="190" t="e">
        <f>H86/$G$123</f>
        <v>#DIV/0!</v>
      </c>
      <c r="J86" s="23"/>
      <c r="K86" s="53"/>
      <c r="L86" s="61"/>
      <c r="M86" s="61"/>
      <c r="N86" s="61"/>
      <c r="O86" s="61"/>
      <c r="P86" s="61"/>
      <c r="Q86" s="55"/>
      <c r="R86" s="53"/>
      <c r="S86" s="61"/>
      <c r="T86" s="61"/>
      <c r="U86" s="61"/>
      <c r="V86" s="61"/>
      <c r="W86" s="61"/>
      <c r="X86" s="55"/>
      <c r="Y86" s="53"/>
      <c r="Z86" s="61"/>
      <c r="AA86" s="61"/>
      <c r="AB86" s="61"/>
      <c r="AC86" s="61"/>
      <c r="AD86" s="61"/>
      <c r="AE86" s="55"/>
      <c r="AF86" s="54"/>
      <c r="AG86" s="55"/>
      <c r="AH86" s="54"/>
      <c r="AI86" s="52"/>
    </row>
    <row r="87" spans="1:35" ht="12.75" outlineLevel="1">
      <c r="A87" s="182" t="s">
        <v>288</v>
      </c>
      <c r="B87" s="287" t="s">
        <v>291</v>
      </c>
      <c r="C87" s="295" t="s">
        <v>93</v>
      </c>
      <c r="D87" s="296" t="s">
        <v>294</v>
      </c>
      <c r="E87" s="297" t="s">
        <v>30</v>
      </c>
      <c r="F87" s="298">
        <v>4</v>
      </c>
      <c r="G87" s="77"/>
      <c r="H87" s="189">
        <f t="shared" si="9"/>
        <v>0</v>
      </c>
      <c r="I87" s="190" t="e">
        <f>H87/$G$123</f>
        <v>#DIV/0!</v>
      </c>
      <c r="J87" s="23"/>
      <c r="K87" s="53"/>
      <c r="L87" s="61"/>
      <c r="M87" s="61"/>
      <c r="N87" s="61"/>
      <c r="O87" s="61"/>
      <c r="P87" s="61"/>
      <c r="Q87" s="55"/>
      <c r="R87" s="53"/>
      <c r="S87" s="61"/>
      <c r="T87" s="61"/>
      <c r="U87" s="61"/>
      <c r="V87" s="61"/>
      <c r="W87" s="61"/>
      <c r="X87" s="55"/>
      <c r="Y87" s="53"/>
      <c r="Z87" s="61"/>
      <c r="AA87" s="61"/>
      <c r="AB87" s="61"/>
      <c r="AC87" s="61"/>
      <c r="AD87" s="61"/>
      <c r="AE87" s="55"/>
      <c r="AF87" s="54"/>
      <c r="AG87" s="55"/>
      <c r="AH87" s="54"/>
      <c r="AI87" s="52"/>
    </row>
    <row r="88" spans="1:35" ht="12.75" outlineLevel="1">
      <c r="A88" s="238" t="s">
        <v>196</v>
      </c>
      <c r="B88" s="300"/>
      <c r="C88" s="204"/>
      <c r="D88" s="219" t="s">
        <v>264</v>
      </c>
      <c r="E88" s="206">
        <f>SUM(H89:H93)</f>
        <v>0</v>
      </c>
      <c r="F88" s="180"/>
      <c r="G88" s="180"/>
      <c r="H88" s="206"/>
      <c r="I88" s="207" t="e">
        <f>E88/$G$123</f>
        <v>#DIV/0!</v>
      </c>
      <c r="J88" s="23"/>
      <c r="K88" s="53"/>
      <c r="L88" s="61"/>
      <c r="M88" s="61"/>
      <c r="N88" s="61"/>
      <c r="O88" s="61"/>
      <c r="P88" s="61"/>
      <c r="Q88" s="55"/>
      <c r="R88" s="53"/>
      <c r="S88" s="61"/>
      <c r="T88" s="61"/>
      <c r="U88" s="61"/>
      <c r="V88" s="61"/>
      <c r="W88" s="61"/>
      <c r="X88" s="55"/>
      <c r="Y88" s="53"/>
      <c r="Z88" s="61"/>
      <c r="AA88" s="61"/>
      <c r="AB88" s="61"/>
      <c r="AC88" s="61"/>
      <c r="AD88" s="61"/>
      <c r="AE88" s="55"/>
      <c r="AF88" s="54"/>
      <c r="AG88" s="55"/>
      <c r="AH88" s="54"/>
      <c r="AI88" s="52"/>
    </row>
    <row r="89" spans="1:35" ht="12.75" outlineLevel="1">
      <c r="A89" s="182" t="s">
        <v>197</v>
      </c>
      <c r="B89" s="293" t="s">
        <v>298</v>
      </c>
      <c r="C89" s="288" t="s">
        <v>93</v>
      </c>
      <c r="D89" s="284" t="s">
        <v>268</v>
      </c>
      <c r="E89" s="285" t="s">
        <v>25</v>
      </c>
      <c r="F89" s="289">
        <v>2</v>
      </c>
      <c r="G89" s="74"/>
      <c r="H89" s="189">
        <f>ROUND(_xlfn.IFERROR(F89*G89," - "),2)</f>
        <v>0</v>
      </c>
      <c r="I89" s="190" t="e">
        <f>H89/$G$123</f>
        <v>#DIV/0!</v>
      </c>
      <c r="J89" s="23"/>
      <c r="K89" s="53"/>
      <c r="L89" s="61"/>
      <c r="M89" s="61"/>
      <c r="N89" s="61"/>
      <c r="O89" s="61"/>
      <c r="P89" s="61"/>
      <c r="Q89" s="55"/>
      <c r="R89" s="53"/>
      <c r="S89" s="61"/>
      <c r="T89" s="61"/>
      <c r="U89" s="61"/>
      <c r="V89" s="61"/>
      <c r="W89" s="61"/>
      <c r="X89" s="55"/>
      <c r="Y89" s="53"/>
      <c r="Z89" s="61"/>
      <c r="AA89" s="61"/>
      <c r="AB89" s="61"/>
      <c r="AC89" s="61"/>
      <c r="AD89" s="61"/>
      <c r="AE89" s="55"/>
      <c r="AF89" s="54"/>
      <c r="AG89" s="55"/>
      <c r="AH89" s="54"/>
      <c r="AI89" s="52"/>
    </row>
    <row r="90" spans="1:35" ht="12.75" outlineLevel="1">
      <c r="A90" s="182" t="s">
        <v>198</v>
      </c>
      <c r="B90" s="292" t="s">
        <v>195</v>
      </c>
      <c r="C90" s="283" t="s">
        <v>93</v>
      </c>
      <c r="D90" s="301" t="s">
        <v>199</v>
      </c>
      <c r="E90" s="285" t="s">
        <v>30</v>
      </c>
      <c r="F90" s="286">
        <v>3.95</v>
      </c>
      <c r="G90" s="79"/>
      <c r="H90" s="189">
        <f>ROUND(_xlfn.IFERROR(F90*G90," - "),2)</f>
        <v>0</v>
      </c>
      <c r="I90" s="190" t="e">
        <f>H90/$G$123</f>
        <v>#DIV/0!</v>
      </c>
      <c r="J90" s="23"/>
      <c r="K90" s="53"/>
      <c r="L90" s="61"/>
      <c r="M90" s="61"/>
      <c r="N90" s="61"/>
      <c r="O90" s="61"/>
      <c r="P90" s="61"/>
      <c r="Q90" s="55"/>
      <c r="R90" s="53"/>
      <c r="S90" s="61"/>
      <c r="T90" s="61"/>
      <c r="U90" s="61"/>
      <c r="V90" s="61"/>
      <c r="W90" s="61"/>
      <c r="X90" s="55"/>
      <c r="Y90" s="53"/>
      <c r="Z90" s="61"/>
      <c r="AA90" s="61"/>
      <c r="AB90" s="61"/>
      <c r="AC90" s="61"/>
      <c r="AD90" s="61"/>
      <c r="AE90" s="55"/>
      <c r="AF90" s="54"/>
      <c r="AG90" s="55"/>
      <c r="AH90" s="54"/>
      <c r="AI90" s="52"/>
    </row>
    <row r="91" spans="1:35" ht="12.75" outlineLevel="1">
      <c r="A91" s="182" t="s">
        <v>295</v>
      </c>
      <c r="B91" s="292" t="s">
        <v>299</v>
      </c>
      <c r="C91" s="288" t="s">
        <v>99</v>
      </c>
      <c r="D91" s="301" t="s">
        <v>302</v>
      </c>
      <c r="E91" s="290" t="s">
        <v>25</v>
      </c>
      <c r="F91" s="325">
        <v>1</v>
      </c>
      <c r="G91" s="74"/>
      <c r="H91" s="189">
        <f>ROUND(_xlfn.IFERROR(F91*G91," - "),2)</f>
        <v>0</v>
      </c>
      <c r="I91" s="190" t="e">
        <f>H91/$G$123</f>
        <v>#DIV/0!</v>
      </c>
      <c r="J91" s="23"/>
      <c r="K91" s="53"/>
      <c r="L91" s="61"/>
      <c r="M91" s="61"/>
      <c r="N91" s="61"/>
      <c r="O91" s="61"/>
      <c r="P91" s="61"/>
      <c r="Q91" s="55"/>
      <c r="R91" s="53"/>
      <c r="S91" s="61"/>
      <c r="T91" s="61"/>
      <c r="U91" s="61"/>
      <c r="V91" s="61"/>
      <c r="W91" s="61"/>
      <c r="X91" s="55"/>
      <c r="Y91" s="53"/>
      <c r="Z91" s="61"/>
      <c r="AA91" s="61"/>
      <c r="AB91" s="61"/>
      <c r="AC91" s="61"/>
      <c r="AD91" s="61"/>
      <c r="AE91" s="55"/>
      <c r="AF91" s="54"/>
      <c r="AG91" s="55"/>
      <c r="AH91" s="54"/>
      <c r="AI91" s="52"/>
    </row>
    <row r="92" spans="1:35" ht="12.75" outlineLevel="1">
      <c r="A92" s="182" t="s">
        <v>296</v>
      </c>
      <c r="B92" s="293" t="s">
        <v>300</v>
      </c>
      <c r="C92" s="283" t="s">
        <v>93</v>
      </c>
      <c r="D92" s="301" t="s">
        <v>303</v>
      </c>
      <c r="E92" s="285" t="s">
        <v>30</v>
      </c>
      <c r="F92" s="325">
        <v>0.45</v>
      </c>
      <c r="G92" s="79"/>
      <c r="H92" s="189">
        <f>ROUND(_xlfn.IFERROR(F92*G92," - "),2)</f>
        <v>0</v>
      </c>
      <c r="I92" s="190" t="e">
        <f>H92/$G$123</f>
        <v>#DIV/0!</v>
      </c>
      <c r="J92" s="23"/>
      <c r="K92" s="53"/>
      <c r="L92" s="61"/>
      <c r="M92" s="61"/>
      <c r="N92" s="61"/>
      <c r="O92" s="61"/>
      <c r="P92" s="61"/>
      <c r="Q92" s="55"/>
      <c r="R92" s="53"/>
      <c r="S92" s="61"/>
      <c r="T92" s="61"/>
      <c r="U92" s="61"/>
      <c r="V92" s="61"/>
      <c r="W92" s="61"/>
      <c r="X92" s="55"/>
      <c r="Y92" s="53"/>
      <c r="Z92" s="61"/>
      <c r="AA92" s="61"/>
      <c r="AB92" s="61"/>
      <c r="AC92" s="61"/>
      <c r="AD92" s="61"/>
      <c r="AE92" s="55"/>
      <c r="AF92" s="54"/>
      <c r="AG92" s="55"/>
      <c r="AH92" s="54"/>
      <c r="AI92" s="52"/>
    </row>
    <row r="93" spans="1:35" ht="12.75" outlineLevel="1">
      <c r="A93" s="182" t="s">
        <v>297</v>
      </c>
      <c r="B93" s="287" t="s">
        <v>301</v>
      </c>
      <c r="C93" s="295" t="s">
        <v>93</v>
      </c>
      <c r="D93" s="296" t="s">
        <v>304</v>
      </c>
      <c r="E93" s="297" t="s">
        <v>30</v>
      </c>
      <c r="F93" s="298">
        <v>0.25</v>
      </c>
      <c r="G93" s="77"/>
      <c r="H93" s="189">
        <f>ROUND(_xlfn.IFERROR(F93*G93," - "),2)</f>
        <v>0</v>
      </c>
      <c r="I93" s="190" t="e">
        <f>H93/$G$123</f>
        <v>#DIV/0!</v>
      </c>
      <c r="J93" s="23"/>
      <c r="K93" s="53"/>
      <c r="L93" s="61"/>
      <c r="M93" s="61"/>
      <c r="N93" s="61"/>
      <c r="O93" s="61"/>
      <c r="P93" s="61"/>
      <c r="Q93" s="55"/>
      <c r="R93" s="53"/>
      <c r="S93" s="61"/>
      <c r="T93" s="61"/>
      <c r="U93" s="61"/>
      <c r="V93" s="61"/>
      <c r="W93" s="61"/>
      <c r="X93" s="55"/>
      <c r="Y93" s="53"/>
      <c r="Z93" s="61"/>
      <c r="AA93" s="61"/>
      <c r="AB93" s="61"/>
      <c r="AC93" s="61"/>
      <c r="AD93" s="61"/>
      <c r="AE93" s="55"/>
      <c r="AF93" s="54"/>
      <c r="AG93" s="55"/>
      <c r="AH93" s="54"/>
      <c r="AI93" s="52"/>
    </row>
    <row r="94" spans="1:35" ht="12.75" outlineLevel="1">
      <c r="A94" s="238" t="s">
        <v>200</v>
      </c>
      <c r="B94" s="300"/>
      <c r="C94" s="204"/>
      <c r="D94" s="219" t="s">
        <v>201</v>
      </c>
      <c r="E94" s="206">
        <f>SUM(H95:H96)</f>
        <v>0</v>
      </c>
      <c r="F94" s="180"/>
      <c r="G94" s="180"/>
      <c r="H94" s="206"/>
      <c r="I94" s="207" t="e">
        <f>E94/$G$123</f>
        <v>#DIV/0!</v>
      </c>
      <c r="J94" s="23"/>
      <c r="K94" s="53"/>
      <c r="L94" s="61"/>
      <c r="M94" s="61"/>
      <c r="N94" s="61"/>
      <c r="O94" s="61"/>
      <c r="P94" s="61"/>
      <c r="Q94" s="55"/>
      <c r="R94" s="53"/>
      <c r="S94" s="61"/>
      <c r="T94" s="61"/>
      <c r="U94" s="61"/>
      <c r="V94" s="61"/>
      <c r="W94" s="61"/>
      <c r="X94" s="55"/>
      <c r="Y94" s="53"/>
      <c r="Z94" s="61"/>
      <c r="AA94" s="61"/>
      <c r="AB94" s="61"/>
      <c r="AC94" s="61"/>
      <c r="AD94" s="61"/>
      <c r="AE94" s="55"/>
      <c r="AF94" s="54"/>
      <c r="AG94" s="55"/>
      <c r="AH94" s="54"/>
      <c r="AI94" s="52"/>
    </row>
    <row r="95" spans="1:35" ht="25.5" outlineLevel="1">
      <c r="A95" s="182" t="s">
        <v>204</v>
      </c>
      <c r="B95" s="293" t="s">
        <v>202</v>
      </c>
      <c r="C95" s="288" t="s">
        <v>94</v>
      </c>
      <c r="D95" s="284" t="s">
        <v>206</v>
      </c>
      <c r="E95" s="285" t="s">
        <v>28</v>
      </c>
      <c r="F95" s="289">
        <v>53</v>
      </c>
      <c r="G95" s="74"/>
      <c r="H95" s="189">
        <f>ROUND(_xlfn.IFERROR(F95*G95," - "),2)</f>
        <v>0</v>
      </c>
      <c r="I95" s="190" t="e">
        <f>H95/$G$123</f>
        <v>#DIV/0!</v>
      </c>
      <c r="J95" s="23"/>
      <c r="K95" s="53"/>
      <c r="L95" s="61"/>
      <c r="M95" s="61"/>
      <c r="N95" s="61"/>
      <c r="O95" s="61"/>
      <c r="P95" s="61"/>
      <c r="Q95" s="55"/>
      <c r="R95" s="53"/>
      <c r="S95" s="61"/>
      <c r="T95" s="61"/>
      <c r="U95" s="61"/>
      <c r="V95" s="61"/>
      <c r="W95" s="61"/>
      <c r="X95" s="55"/>
      <c r="Y95" s="53"/>
      <c r="Z95" s="61"/>
      <c r="AA95" s="61"/>
      <c r="AB95" s="61"/>
      <c r="AC95" s="61"/>
      <c r="AD95" s="61"/>
      <c r="AE95" s="55"/>
      <c r="AF95" s="54"/>
      <c r="AG95" s="55"/>
      <c r="AH95" s="54"/>
      <c r="AI95" s="52"/>
    </row>
    <row r="96" spans="1:35" ht="12.75" outlineLevel="1">
      <c r="A96" s="327" t="s">
        <v>205</v>
      </c>
      <c r="B96" s="328" t="s">
        <v>203</v>
      </c>
      <c r="C96" s="295" t="s">
        <v>93</v>
      </c>
      <c r="D96" s="296" t="s">
        <v>207</v>
      </c>
      <c r="E96" s="297" t="s">
        <v>30</v>
      </c>
      <c r="F96" s="298">
        <v>155</v>
      </c>
      <c r="G96" s="77"/>
      <c r="H96" s="189">
        <f>ROUND(_xlfn.IFERROR(F96*G96," - "),2)</f>
        <v>0</v>
      </c>
      <c r="I96" s="190" t="e">
        <f>H96/$G$123</f>
        <v>#DIV/0!</v>
      </c>
      <c r="J96" s="23"/>
      <c r="K96" s="53"/>
      <c r="L96" s="61"/>
      <c r="M96" s="61"/>
      <c r="N96" s="61"/>
      <c r="O96" s="61"/>
      <c r="P96" s="61"/>
      <c r="Q96" s="55"/>
      <c r="R96" s="53"/>
      <c r="S96" s="61"/>
      <c r="T96" s="61"/>
      <c r="U96" s="61"/>
      <c r="V96" s="61"/>
      <c r="W96" s="61"/>
      <c r="X96" s="55"/>
      <c r="Y96" s="53"/>
      <c r="Z96" s="61"/>
      <c r="AA96" s="61"/>
      <c r="AB96" s="61"/>
      <c r="AC96" s="61"/>
      <c r="AD96" s="61"/>
      <c r="AE96" s="55"/>
      <c r="AF96" s="54"/>
      <c r="AG96" s="55"/>
      <c r="AH96" s="54"/>
      <c r="AI96" s="52"/>
    </row>
    <row r="97" spans="1:35" ht="12.75" outlineLevel="1">
      <c r="A97" s="329" t="s">
        <v>208</v>
      </c>
      <c r="B97" s="330"/>
      <c r="C97" s="178"/>
      <c r="D97" s="179" t="s">
        <v>209</v>
      </c>
      <c r="E97" s="206">
        <f>SUM(H98:H103)</f>
        <v>0</v>
      </c>
      <c r="F97" s="180"/>
      <c r="G97" s="180"/>
      <c r="H97" s="180"/>
      <c r="I97" s="207" t="e">
        <f>E97/$G$123</f>
        <v>#DIV/0!</v>
      </c>
      <c r="J97" s="23"/>
      <c r="K97" s="53"/>
      <c r="L97" s="61"/>
      <c r="M97" s="61"/>
      <c r="N97" s="61"/>
      <c r="O97" s="61"/>
      <c r="P97" s="61"/>
      <c r="Q97" s="55"/>
      <c r="R97" s="53"/>
      <c r="S97" s="61"/>
      <c r="T97" s="61"/>
      <c r="U97" s="61"/>
      <c r="V97" s="61"/>
      <c r="W97" s="61"/>
      <c r="X97" s="55"/>
      <c r="Y97" s="53"/>
      <c r="Z97" s="61"/>
      <c r="AA97" s="61"/>
      <c r="AB97" s="61"/>
      <c r="AC97" s="61"/>
      <c r="AD97" s="61"/>
      <c r="AE97" s="55"/>
      <c r="AF97" s="54"/>
      <c r="AG97" s="55"/>
      <c r="AH97" s="54"/>
      <c r="AI97" s="52"/>
    </row>
    <row r="98" spans="1:35" ht="12.75" outlineLevel="1">
      <c r="A98" s="182" t="s">
        <v>213</v>
      </c>
      <c r="B98" s="183" t="s">
        <v>210</v>
      </c>
      <c r="C98" s="184" t="s">
        <v>93</v>
      </c>
      <c r="D98" s="185" t="s">
        <v>218</v>
      </c>
      <c r="E98" s="186" t="s">
        <v>30</v>
      </c>
      <c r="F98" s="187">
        <v>48</v>
      </c>
      <c r="G98" s="56"/>
      <c r="H98" s="189">
        <f aca="true" t="shared" si="10" ref="H98:H112">ROUND(_xlfn.IFERROR(F98*G98," - "),2)</f>
        <v>0</v>
      </c>
      <c r="I98" s="190" t="e">
        <f aca="true" t="shared" si="11" ref="I98:I103">H98/$G$123</f>
        <v>#DIV/0!</v>
      </c>
      <c r="J98" s="23"/>
      <c r="K98" s="53"/>
      <c r="L98" s="61"/>
      <c r="M98" s="61"/>
      <c r="N98" s="61"/>
      <c r="O98" s="61"/>
      <c r="P98" s="61"/>
      <c r="Q98" s="55"/>
      <c r="R98" s="53"/>
      <c r="S98" s="61"/>
      <c r="T98" s="61"/>
      <c r="U98" s="61"/>
      <c r="V98" s="61"/>
      <c r="W98" s="61"/>
      <c r="X98" s="55"/>
      <c r="Y98" s="53"/>
      <c r="Z98" s="61"/>
      <c r="AA98" s="61"/>
      <c r="AB98" s="61"/>
      <c r="AC98" s="61"/>
      <c r="AD98" s="61"/>
      <c r="AE98" s="55"/>
      <c r="AF98" s="54"/>
      <c r="AG98" s="55"/>
      <c r="AH98" s="54"/>
      <c r="AI98" s="52"/>
    </row>
    <row r="99" spans="1:35" ht="38.25" outlineLevel="1">
      <c r="A99" s="182" t="s">
        <v>214</v>
      </c>
      <c r="B99" s="191" t="s">
        <v>211</v>
      </c>
      <c r="C99" s="192" t="s">
        <v>94</v>
      </c>
      <c r="D99" s="193" t="s">
        <v>219</v>
      </c>
      <c r="E99" s="194" t="s">
        <v>30</v>
      </c>
      <c r="F99" s="195">
        <v>48</v>
      </c>
      <c r="G99" s="56"/>
      <c r="H99" s="189">
        <f t="shared" si="10"/>
        <v>0</v>
      </c>
      <c r="I99" s="190" t="e">
        <f t="shared" si="11"/>
        <v>#DIV/0!</v>
      </c>
      <c r="J99" s="23"/>
      <c r="K99" s="53"/>
      <c r="L99" s="61"/>
      <c r="M99" s="61"/>
      <c r="N99" s="61"/>
      <c r="O99" s="61"/>
      <c r="P99" s="61"/>
      <c r="Q99" s="55"/>
      <c r="R99" s="53"/>
      <c r="S99" s="61"/>
      <c r="T99" s="61"/>
      <c r="U99" s="61"/>
      <c r="V99" s="61"/>
      <c r="W99" s="61"/>
      <c r="X99" s="55"/>
      <c r="Y99" s="53"/>
      <c r="Z99" s="61"/>
      <c r="AA99" s="61"/>
      <c r="AB99" s="61"/>
      <c r="AC99" s="61"/>
      <c r="AD99" s="61"/>
      <c r="AE99" s="55"/>
      <c r="AF99" s="54"/>
      <c r="AG99" s="55"/>
      <c r="AH99" s="54"/>
      <c r="AI99" s="52"/>
    </row>
    <row r="100" spans="1:35" ht="38.25" outlineLevel="1">
      <c r="A100" s="182" t="s">
        <v>215</v>
      </c>
      <c r="B100" s="217" t="s">
        <v>212</v>
      </c>
      <c r="C100" s="197" t="s">
        <v>94</v>
      </c>
      <c r="D100" s="280" t="s">
        <v>220</v>
      </c>
      <c r="E100" s="245" t="s">
        <v>30</v>
      </c>
      <c r="F100" s="281">
        <v>48</v>
      </c>
      <c r="G100" s="73"/>
      <c r="H100" s="189">
        <f t="shared" si="10"/>
        <v>0</v>
      </c>
      <c r="I100" s="190" t="e">
        <f t="shared" si="11"/>
        <v>#DIV/0!</v>
      </c>
      <c r="J100" s="23"/>
      <c r="K100" s="53"/>
      <c r="L100" s="61"/>
      <c r="M100" s="61"/>
      <c r="N100" s="61"/>
      <c r="O100" s="61"/>
      <c r="P100" s="61"/>
      <c r="Q100" s="55"/>
      <c r="R100" s="53"/>
      <c r="S100" s="61"/>
      <c r="T100" s="61"/>
      <c r="U100" s="61"/>
      <c r="V100" s="61"/>
      <c r="W100" s="61"/>
      <c r="X100" s="55"/>
      <c r="Y100" s="53"/>
      <c r="Z100" s="61"/>
      <c r="AA100" s="61"/>
      <c r="AB100" s="61"/>
      <c r="AC100" s="61"/>
      <c r="AD100" s="61"/>
      <c r="AE100" s="55"/>
      <c r="AF100" s="54"/>
      <c r="AG100" s="55"/>
      <c r="AH100" s="54"/>
      <c r="AI100" s="52"/>
    </row>
    <row r="101" spans="1:35" ht="12.75" outlineLevel="1">
      <c r="A101" s="182" t="s">
        <v>216</v>
      </c>
      <c r="B101" s="271" t="s">
        <v>47</v>
      </c>
      <c r="C101" s="331" t="s">
        <v>93</v>
      </c>
      <c r="D101" s="284" t="s">
        <v>48</v>
      </c>
      <c r="E101" s="285" t="s">
        <v>30</v>
      </c>
      <c r="F101" s="332">
        <v>909.1</v>
      </c>
      <c r="G101" s="84"/>
      <c r="H101" s="189">
        <f t="shared" si="10"/>
        <v>0</v>
      </c>
      <c r="I101" s="190" t="e">
        <f t="shared" si="11"/>
        <v>#DIV/0!</v>
      </c>
      <c r="J101" s="23"/>
      <c r="K101" s="53"/>
      <c r="L101" s="61"/>
      <c r="M101" s="61"/>
      <c r="N101" s="61"/>
      <c r="O101" s="61"/>
      <c r="P101" s="61"/>
      <c r="Q101" s="55"/>
      <c r="R101" s="53"/>
      <c r="S101" s="61"/>
      <c r="T101" s="61"/>
      <c r="U101" s="61"/>
      <c r="V101" s="61"/>
      <c r="W101" s="61"/>
      <c r="X101" s="55"/>
      <c r="Y101" s="53"/>
      <c r="Z101" s="61"/>
      <c r="AA101" s="61"/>
      <c r="AB101" s="61"/>
      <c r="AC101" s="61"/>
      <c r="AD101" s="61"/>
      <c r="AE101" s="55"/>
      <c r="AF101" s="54"/>
      <c r="AG101" s="55"/>
      <c r="AH101" s="54"/>
      <c r="AI101" s="52"/>
    </row>
    <row r="102" spans="1:35" ht="12.75" outlineLevel="1">
      <c r="A102" s="182" t="s">
        <v>217</v>
      </c>
      <c r="B102" s="282" t="s">
        <v>70</v>
      </c>
      <c r="C102" s="283" t="s">
        <v>93</v>
      </c>
      <c r="D102" s="284" t="s">
        <v>71</v>
      </c>
      <c r="E102" s="285" t="s">
        <v>30</v>
      </c>
      <c r="F102" s="325">
        <v>909.1</v>
      </c>
      <c r="G102" s="74"/>
      <c r="H102" s="189">
        <f t="shared" si="10"/>
        <v>0</v>
      </c>
      <c r="I102" s="190" t="e">
        <f t="shared" si="11"/>
        <v>#DIV/0!</v>
      </c>
      <c r="J102" s="23"/>
      <c r="K102" s="53"/>
      <c r="L102" s="61"/>
      <c r="M102" s="61"/>
      <c r="N102" s="61"/>
      <c r="O102" s="61"/>
      <c r="P102" s="61"/>
      <c r="Q102" s="55"/>
      <c r="R102" s="53"/>
      <c r="S102" s="61"/>
      <c r="T102" s="61"/>
      <c r="U102" s="61"/>
      <c r="V102" s="61"/>
      <c r="W102" s="61"/>
      <c r="X102" s="55"/>
      <c r="Y102" s="53"/>
      <c r="Z102" s="61"/>
      <c r="AA102" s="61"/>
      <c r="AB102" s="61"/>
      <c r="AC102" s="61"/>
      <c r="AD102" s="61"/>
      <c r="AE102" s="55"/>
      <c r="AF102" s="54"/>
      <c r="AG102" s="55"/>
      <c r="AH102" s="54"/>
      <c r="AI102" s="52"/>
    </row>
    <row r="103" spans="1:35" ht="12.75" outlineLevel="1">
      <c r="A103" s="182" t="s">
        <v>305</v>
      </c>
      <c r="B103" s="328" t="s">
        <v>306</v>
      </c>
      <c r="C103" s="288" t="s">
        <v>178</v>
      </c>
      <c r="D103" s="296" t="s">
        <v>307</v>
      </c>
      <c r="E103" s="285" t="s">
        <v>30</v>
      </c>
      <c r="F103" s="304">
        <v>27.2</v>
      </c>
      <c r="G103" s="85"/>
      <c r="H103" s="189">
        <f t="shared" si="10"/>
        <v>0</v>
      </c>
      <c r="I103" s="190" t="e">
        <f t="shared" si="11"/>
        <v>#DIV/0!</v>
      </c>
      <c r="J103" s="23"/>
      <c r="K103" s="53"/>
      <c r="L103" s="61"/>
      <c r="M103" s="61"/>
      <c r="N103" s="61"/>
      <c r="O103" s="61"/>
      <c r="P103" s="61"/>
      <c r="Q103" s="55"/>
      <c r="R103" s="53"/>
      <c r="S103" s="61"/>
      <c r="T103" s="61"/>
      <c r="U103" s="61"/>
      <c r="V103" s="61"/>
      <c r="W103" s="61"/>
      <c r="X103" s="55"/>
      <c r="Y103" s="53"/>
      <c r="Z103" s="61"/>
      <c r="AA103" s="61"/>
      <c r="AB103" s="61"/>
      <c r="AC103" s="61"/>
      <c r="AD103" s="61"/>
      <c r="AE103" s="55"/>
      <c r="AF103" s="54"/>
      <c r="AG103" s="55"/>
      <c r="AH103" s="54"/>
      <c r="AI103" s="52"/>
    </row>
    <row r="104" spans="1:35" ht="12.75" outlineLevel="1">
      <c r="A104" s="238" t="s">
        <v>221</v>
      </c>
      <c r="B104" s="300"/>
      <c r="C104" s="204"/>
      <c r="D104" s="179" t="s">
        <v>222</v>
      </c>
      <c r="E104" s="206">
        <f>SUM(H105:H112)</f>
        <v>0</v>
      </c>
      <c r="F104" s="180"/>
      <c r="G104" s="180"/>
      <c r="H104" s="206"/>
      <c r="I104" s="207" t="e">
        <f>E104/$G$123</f>
        <v>#DIV/0!</v>
      </c>
      <c r="J104" s="23"/>
      <c r="K104" s="53"/>
      <c r="L104" s="61"/>
      <c r="M104" s="61"/>
      <c r="N104" s="61"/>
      <c r="O104" s="61"/>
      <c r="P104" s="61"/>
      <c r="Q104" s="55"/>
      <c r="R104" s="53"/>
      <c r="S104" s="61"/>
      <c r="T104" s="61"/>
      <c r="U104" s="61"/>
      <c r="V104" s="61"/>
      <c r="W104" s="61"/>
      <c r="X104" s="55"/>
      <c r="Y104" s="53"/>
      <c r="Z104" s="61"/>
      <c r="AA104" s="61"/>
      <c r="AB104" s="61"/>
      <c r="AC104" s="61"/>
      <c r="AD104" s="61"/>
      <c r="AE104" s="55"/>
      <c r="AF104" s="54"/>
      <c r="AG104" s="55"/>
      <c r="AH104" s="54"/>
      <c r="AI104" s="52"/>
    </row>
    <row r="105" spans="1:35" ht="12.75" outlineLevel="1">
      <c r="A105" s="182" t="s">
        <v>229</v>
      </c>
      <c r="B105" s="183" t="s">
        <v>223</v>
      </c>
      <c r="C105" s="184" t="s">
        <v>93</v>
      </c>
      <c r="D105" s="333" t="s">
        <v>237</v>
      </c>
      <c r="E105" s="186" t="s">
        <v>25</v>
      </c>
      <c r="F105" s="187">
        <v>16</v>
      </c>
      <c r="G105" s="56"/>
      <c r="H105" s="189">
        <f t="shared" si="10"/>
        <v>0</v>
      </c>
      <c r="I105" s="190" t="e">
        <f aca="true" t="shared" si="12" ref="I105:I112">H105/$G$123</f>
        <v>#DIV/0!</v>
      </c>
      <c r="J105" s="23"/>
      <c r="K105" s="53"/>
      <c r="L105" s="61"/>
      <c r="M105" s="61"/>
      <c r="N105" s="61"/>
      <c r="O105" s="61"/>
      <c r="P105" s="61"/>
      <c r="Q105" s="55"/>
      <c r="R105" s="53"/>
      <c r="S105" s="61"/>
      <c r="T105" s="61"/>
      <c r="U105" s="61"/>
      <c r="V105" s="61"/>
      <c r="W105" s="61"/>
      <c r="X105" s="55"/>
      <c r="Y105" s="53"/>
      <c r="Z105" s="61"/>
      <c r="AA105" s="61"/>
      <c r="AB105" s="61"/>
      <c r="AC105" s="61"/>
      <c r="AD105" s="61"/>
      <c r="AE105" s="55"/>
      <c r="AF105" s="54"/>
      <c r="AG105" s="55"/>
      <c r="AH105" s="54"/>
      <c r="AI105" s="52"/>
    </row>
    <row r="106" spans="1:35" ht="25.5" outlineLevel="1">
      <c r="A106" s="182" t="s">
        <v>230</v>
      </c>
      <c r="B106" s="334" t="s">
        <v>331</v>
      </c>
      <c r="C106" s="184" t="s">
        <v>93</v>
      </c>
      <c r="D106" s="193" t="s">
        <v>332</v>
      </c>
      <c r="E106" s="194" t="s">
        <v>25</v>
      </c>
      <c r="F106" s="195">
        <v>8</v>
      </c>
      <c r="G106" s="56"/>
      <c r="H106" s="189">
        <f t="shared" si="10"/>
        <v>0</v>
      </c>
      <c r="I106" s="190" t="e">
        <f t="shared" si="12"/>
        <v>#DIV/0!</v>
      </c>
      <c r="J106" s="23"/>
      <c r="K106" s="53"/>
      <c r="L106" s="61"/>
      <c r="M106" s="61"/>
      <c r="N106" s="61"/>
      <c r="O106" s="61"/>
      <c r="P106" s="61"/>
      <c r="Q106" s="55"/>
      <c r="R106" s="53"/>
      <c r="S106" s="61"/>
      <c r="T106" s="61"/>
      <c r="U106" s="61"/>
      <c r="V106" s="61"/>
      <c r="W106" s="61"/>
      <c r="X106" s="55"/>
      <c r="Y106" s="53"/>
      <c r="Z106" s="61"/>
      <c r="AA106" s="61"/>
      <c r="AB106" s="61"/>
      <c r="AC106" s="61"/>
      <c r="AD106" s="61"/>
      <c r="AE106" s="55"/>
      <c r="AF106" s="54"/>
      <c r="AG106" s="55"/>
      <c r="AH106" s="54"/>
      <c r="AI106" s="52"/>
    </row>
    <row r="107" spans="1:35" ht="12.75" outlineLevel="1">
      <c r="A107" s="182" t="s">
        <v>231</v>
      </c>
      <c r="B107" s="335" t="s">
        <v>224</v>
      </c>
      <c r="C107" s="274" t="s">
        <v>99</v>
      </c>
      <c r="D107" s="224" t="s">
        <v>238</v>
      </c>
      <c r="E107" s="186" t="s">
        <v>239</v>
      </c>
      <c r="F107" s="187">
        <v>2</v>
      </c>
      <c r="G107" s="56"/>
      <c r="H107" s="189">
        <f t="shared" si="10"/>
        <v>0</v>
      </c>
      <c r="I107" s="190" t="e">
        <f t="shared" si="12"/>
        <v>#DIV/0!</v>
      </c>
      <c r="J107" s="23"/>
      <c r="K107" s="53"/>
      <c r="L107" s="61"/>
      <c r="M107" s="61"/>
      <c r="N107" s="61"/>
      <c r="O107" s="61"/>
      <c r="P107" s="61"/>
      <c r="Q107" s="55"/>
      <c r="R107" s="53"/>
      <c r="S107" s="61"/>
      <c r="T107" s="61"/>
      <c r="U107" s="61"/>
      <c r="V107" s="61"/>
      <c r="W107" s="61"/>
      <c r="X107" s="55"/>
      <c r="Y107" s="53"/>
      <c r="Z107" s="61"/>
      <c r="AA107" s="61"/>
      <c r="AB107" s="61"/>
      <c r="AC107" s="61"/>
      <c r="AD107" s="61"/>
      <c r="AE107" s="55"/>
      <c r="AF107" s="54"/>
      <c r="AG107" s="55"/>
      <c r="AH107" s="54"/>
      <c r="AI107" s="52"/>
    </row>
    <row r="108" spans="1:35" ht="12.75" outlineLevel="1">
      <c r="A108" s="182" t="s">
        <v>232</v>
      </c>
      <c r="B108" s="191" t="s">
        <v>225</v>
      </c>
      <c r="C108" s="336" t="s">
        <v>93</v>
      </c>
      <c r="D108" s="224" t="s">
        <v>240</v>
      </c>
      <c r="E108" s="194" t="s">
        <v>25</v>
      </c>
      <c r="F108" s="195">
        <v>8</v>
      </c>
      <c r="G108" s="56"/>
      <c r="H108" s="189">
        <f t="shared" si="10"/>
        <v>0</v>
      </c>
      <c r="I108" s="190" t="e">
        <f t="shared" si="12"/>
        <v>#DIV/0!</v>
      </c>
      <c r="J108" s="23"/>
      <c r="K108" s="53"/>
      <c r="L108" s="61"/>
      <c r="M108" s="61"/>
      <c r="N108" s="61"/>
      <c r="O108" s="61"/>
      <c r="P108" s="61"/>
      <c r="Q108" s="55"/>
      <c r="R108" s="53"/>
      <c r="S108" s="61"/>
      <c r="T108" s="61"/>
      <c r="U108" s="61"/>
      <c r="V108" s="61"/>
      <c r="W108" s="61"/>
      <c r="X108" s="55"/>
      <c r="Y108" s="53"/>
      <c r="Z108" s="61"/>
      <c r="AA108" s="61"/>
      <c r="AB108" s="61"/>
      <c r="AC108" s="61"/>
      <c r="AD108" s="61"/>
      <c r="AE108" s="55"/>
      <c r="AF108" s="54"/>
      <c r="AG108" s="55"/>
      <c r="AH108" s="54"/>
      <c r="AI108" s="52"/>
    </row>
    <row r="109" spans="1:35" ht="12.75" outlineLevel="1">
      <c r="A109" s="182" t="s">
        <v>233</v>
      </c>
      <c r="B109" s="183" t="s">
        <v>226</v>
      </c>
      <c r="C109" s="274" t="s">
        <v>93</v>
      </c>
      <c r="D109" s="185" t="s">
        <v>241</v>
      </c>
      <c r="E109" s="186" t="s">
        <v>25</v>
      </c>
      <c r="F109" s="187">
        <v>8</v>
      </c>
      <c r="G109" s="56"/>
      <c r="H109" s="189">
        <f t="shared" si="10"/>
        <v>0</v>
      </c>
      <c r="I109" s="190" t="e">
        <f t="shared" si="12"/>
        <v>#DIV/0!</v>
      </c>
      <c r="J109" s="23"/>
      <c r="K109" s="53"/>
      <c r="L109" s="61"/>
      <c r="M109" s="61"/>
      <c r="N109" s="61"/>
      <c r="O109" s="61"/>
      <c r="P109" s="61"/>
      <c r="Q109" s="55"/>
      <c r="R109" s="53"/>
      <c r="S109" s="61"/>
      <c r="T109" s="61"/>
      <c r="U109" s="61"/>
      <c r="V109" s="61"/>
      <c r="W109" s="61"/>
      <c r="X109" s="55"/>
      <c r="Y109" s="53"/>
      <c r="Z109" s="61"/>
      <c r="AA109" s="61"/>
      <c r="AB109" s="61"/>
      <c r="AC109" s="61"/>
      <c r="AD109" s="61"/>
      <c r="AE109" s="55"/>
      <c r="AF109" s="54"/>
      <c r="AG109" s="55"/>
      <c r="AH109" s="54"/>
      <c r="AI109" s="52"/>
    </row>
    <row r="110" spans="1:35" ht="25.5" outlineLevel="1">
      <c r="A110" s="182" t="s">
        <v>234</v>
      </c>
      <c r="B110" s="191" t="s">
        <v>308</v>
      </c>
      <c r="C110" s="274" t="s">
        <v>93</v>
      </c>
      <c r="D110" s="224" t="s">
        <v>309</v>
      </c>
      <c r="E110" s="194" t="s">
        <v>25</v>
      </c>
      <c r="F110" s="187">
        <v>4</v>
      </c>
      <c r="G110" s="56"/>
      <c r="H110" s="189">
        <f t="shared" si="10"/>
        <v>0</v>
      </c>
      <c r="I110" s="190" t="e">
        <f t="shared" si="12"/>
        <v>#DIV/0!</v>
      </c>
      <c r="J110" s="23"/>
      <c r="K110" s="53"/>
      <c r="L110" s="61"/>
      <c r="M110" s="61"/>
      <c r="N110" s="61"/>
      <c r="O110" s="61"/>
      <c r="P110" s="61"/>
      <c r="Q110" s="55"/>
      <c r="R110" s="53"/>
      <c r="S110" s="61"/>
      <c r="T110" s="61"/>
      <c r="U110" s="61"/>
      <c r="V110" s="61"/>
      <c r="W110" s="61"/>
      <c r="X110" s="55"/>
      <c r="Y110" s="53"/>
      <c r="Z110" s="61"/>
      <c r="AA110" s="61"/>
      <c r="AB110" s="61"/>
      <c r="AC110" s="61"/>
      <c r="AD110" s="61"/>
      <c r="AE110" s="55"/>
      <c r="AF110" s="54"/>
      <c r="AG110" s="55"/>
      <c r="AH110" s="54"/>
      <c r="AI110" s="52"/>
    </row>
    <row r="111" spans="1:35" ht="12.75" outlineLevel="1">
      <c r="A111" s="182" t="s">
        <v>235</v>
      </c>
      <c r="B111" s="191" t="s">
        <v>227</v>
      </c>
      <c r="C111" s="336" t="s">
        <v>93</v>
      </c>
      <c r="D111" s="224" t="s">
        <v>242</v>
      </c>
      <c r="E111" s="194" t="s">
        <v>25</v>
      </c>
      <c r="F111" s="195">
        <v>2</v>
      </c>
      <c r="G111" s="56"/>
      <c r="H111" s="189">
        <f t="shared" si="10"/>
        <v>0</v>
      </c>
      <c r="I111" s="190" t="e">
        <f t="shared" si="12"/>
        <v>#DIV/0!</v>
      </c>
      <c r="J111" s="23"/>
      <c r="K111" s="53"/>
      <c r="L111" s="61"/>
      <c r="M111" s="61"/>
      <c r="N111" s="61"/>
      <c r="O111" s="61"/>
      <c r="P111" s="61"/>
      <c r="Q111" s="55"/>
      <c r="R111" s="53"/>
      <c r="S111" s="61"/>
      <c r="T111" s="61"/>
      <c r="U111" s="61"/>
      <c r="V111" s="61"/>
      <c r="W111" s="61"/>
      <c r="X111" s="55"/>
      <c r="Y111" s="53"/>
      <c r="Z111" s="61"/>
      <c r="AA111" s="61"/>
      <c r="AB111" s="61"/>
      <c r="AC111" s="61"/>
      <c r="AD111" s="61"/>
      <c r="AE111" s="55"/>
      <c r="AF111" s="54"/>
      <c r="AG111" s="55"/>
      <c r="AH111" s="54"/>
      <c r="AI111" s="52"/>
    </row>
    <row r="112" spans="1:35" ht="12.75" outlineLevel="1">
      <c r="A112" s="182" t="s">
        <v>236</v>
      </c>
      <c r="B112" s="183" t="s">
        <v>228</v>
      </c>
      <c r="C112" s="274" t="s">
        <v>99</v>
      </c>
      <c r="D112" s="185" t="s">
        <v>243</v>
      </c>
      <c r="E112" s="186" t="s">
        <v>30</v>
      </c>
      <c r="F112" s="187">
        <v>0.4</v>
      </c>
      <c r="G112" s="56"/>
      <c r="H112" s="189">
        <f t="shared" si="10"/>
        <v>0</v>
      </c>
      <c r="I112" s="190" t="e">
        <f t="shared" si="12"/>
        <v>#DIV/0!</v>
      </c>
      <c r="J112" s="23"/>
      <c r="K112" s="53"/>
      <c r="L112" s="61"/>
      <c r="M112" s="61"/>
      <c r="N112" s="61"/>
      <c r="O112" s="61"/>
      <c r="P112" s="61"/>
      <c r="Q112" s="55"/>
      <c r="R112" s="53"/>
      <c r="S112" s="61"/>
      <c r="T112" s="61"/>
      <c r="U112" s="61"/>
      <c r="V112" s="61"/>
      <c r="W112" s="61"/>
      <c r="X112" s="55"/>
      <c r="Y112" s="53"/>
      <c r="Z112" s="61"/>
      <c r="AA112" s="61"/>
      <c r="AB112" s="61"/>
      <c r="AC112" s="61"/>
      <c r="AD112" s="61"/>
      <c r="AE112" s="55"/>
      <c r="AF112" s="54"/>
      <c r="AG112" s="55"/>
      <c r="AH112" s="54"/>
      <c r="AI112" s="52"/>
    </row>
    <row r="113" spans="1:35" ht="12.75" outlineLevel="1">
      <c r="A113" s="238" t="s">
        <v>244</v>
      </c>
      <c r="B113" s="300"/>
      <c r="C113" s="204"/>
      <c r="D113" s="219" t="s">
        <v>245</v>
      </c>
      <c r="E113" s="206">
        <f>SUM(H114:H116)</f>
        <v>0</v>
      </c>
      <c r="F113" s="206"/>
      <c r="G113" s="206"/>
      <c r="H113" s="206"/>
      <c r="I113" s="207" t="e">
        <f>E113/$G$123</f>
        <v>#DIV/0!</v>
      </c>
      <c r="J113" s="23"/>
      <c r="K113" s="53"/>
      <c r="L113" s="61"/>
      <c r="M113" s="61"/>
      <c r="N113" s="61"/>
      <c r="O113" s="61"/>
      <c r="P113" s="61"/>
      <c r="Q113" s="55"/>
      <c r="R113" s="53"/>
      <c r="S113" s="61"/>
      <c r="T113" s="61"/>
      <c r="U113" s="61"/>
      <c r="V113" s="61"/>
      <c r="W113" s="61"/>
      <c r="X113" s="55"/>
      <c r="Y113" s="53"/>
      <c r="Z113" s="61"/>
      <c r="AA113" s="61"/>
      <c r="AB113" s="61"/>
      <c r="AC113" s="61"/>
      <c r="AD113" s="61"/>
      <c r="AE113" s="55"/>
      <c r="AF113" s="54"/>
      <c r="AG113" s="55"/>
      <c r="AH113" s="54"/>
      <c r="AI113" s="52"/>
    </row>
    <row r="114" spans="1:35" ht="12.75" outlineLevel="1">
      <c r="A114" s="337" t="s">
        <v>249</v>
      </c>
      <c r="B114" s="338" t="s">
        <v>246</v>
      </c>
      <c r="C114" s="339" t="s">
        <v>93</v>
      </c>
      <c r="D114" s="340" t="s">
        <v>252</v>
      </c>
      <c r="E114" s="341" t="s">
        <v>25</v>
      </c>
      <c r="F114" s="342">
        <v>23</v>
      </c>
      <c r="G114" s="83"/>
      <c r="H114" s="189">
        <f>ROUND(_xlfn.IFERROR(F114*G114," - "),2)</f>
        <v>0</v>
      </c>
      <c r="I114" s="190" t="e">
        <f>H114/$G$123</f>
        <v>#DIV/0!</v>
      </c>
      <c r="J114" s="23"/>
      <c r="K114" s="53"/>
      <c r="L114" s="61"/>
      <c r="M114" s="61"/>
      <c r="N114" s="61"/>
      <c r="O114" s="61"/>
      <c r="P114" s="61"/>
      <c r="Q114" s="55"/>
      <c r="R114" s="53"/>
      <c r="S114" s="61"/>
      <c r="T114" s="61"/>
      <c r="U114" s="61"/>
      <c r="V114" s="61"/>
      <c r="W114" s="61"/>
      <c r="X114" s="55"/>
      <c r="Y114" s="53"/>
      <c r="Z114" s="61"/>
      <c r="AA114" s="61"/>
      <c r="AB114" s="61"/>
      <c r="AC114" s="61"/>
      <c r="AD114" s="61"/>
      <c r="AE114" s="55"/>
      <c r="AF114" s="54"/>
      <c r="AG114" s="55"/>
      <c r="AH114" s="54"/>
      <c r="AI114" s="52"/>
    </row>
    <row r="115" spans="1:35" ht="25.5" outlineLevel="1">
      <c r="A115" s="343" t="s">
        <v>250</v>
      </c>
      <c r="B115" s="344" t="s">
        <v>247</v>
      </c>
      <c r="C115" s="283" t="s">
        <v>93</v>
      </c>
      <c r="D115" s="284" t="s">
        <v>253</v>
      </c>
      <c r="E115" s="291" t="s">
        <v>25</v>
      </c>
      <c r="F115" s="345">
        <v>23</v>
      </c>
      <c r="G115" s="74"/>
      <c r="H115" s="189">
        <f>ROUND(_xlfn.IFERROR(F115*G115," - "),2)</f>
        <v>0</v>
      </c>
      <c r="I115" s="190" t="e">
        <f>H115/$G$123</f>
        <v>#DIV/0!</v>
      </c>
      <c r="J115" s="23"/>
      <c r="K115" s="53"/>
      <c r="L115" s="61"/>
      <c r="M115" s="61"/>
      <c r="N115" s="61"/>
      <c r="O115" s="61"/>
      <c r="P115" s="61"/>
      <c r="Q115" s="55"/>
      <c r="R115" s="53"/>
      <c r="S115" s="61"/>
      <c r="T115" s="61"/>
      <c r="U115" s="61"/>
      <c r="V115" s="61"/>
      <c r="W115" s="61"/>
      <c r="X115" s="55"/>
      <c r="Y115" s="53"/>
      <c r="Z115" s="61"/>
      <c r="AA115" s="61"/>
      <c r="AB115" s="61"/>
      <c r="AC115" s="61"/>
      <c r="AD115" s="61"/>
      <c r="AE115" s="55"/>
      <c r="AF115" s="54"/>
      <c r="AG115" s="55"/>
      <c r="AH115" s="54"/>
      <c r="AI115" s="52"/>
    </row>
    <row r="116" spans="1:35" ht="25.5" outlineLevel="1">
      <c r="A116" s="346" t="s">
        <v>251</v>
      </c>
      <c r="B116" s="347" t="s">
        <v>248</v>
      </c>
      <c r="C116" s="295" t="s">
        <v>93</v>
      </c>
      <c r="D116" s="296" t="s">
        <v>254</v>
      </c>
      <c r="E116" s="303" t="s">
        <v>25</v>
      </c>
      <c r="F116" s="304">
        <v>20</v>
      </c>
      <c r="G116" s="85"/>
      <c r="H116" s="299">
        <f>ROUND(_xlfn.IFERROR(F116*G116," - "),2)</f>
        <v>0</v>
      </c>
      <c r="I116" s="190" t="e">
        <f>H116/$G$123</f>
        <v>#DIV/0!</v>
      </c>
      <c r="J116" s="23"/>
      <c r="K116" s="53"/>
      <c r="L116" s="61"/>
      <c r="M116" s="61"/>
      <c r="N116" s="61"/>
      <c r="O116" s="61"/>
      <c r="P116" s="61"/>
      <c r="Q116" s="55"/>
      <c r="R116" s="53"/>
      <c r="S116" s="61"/>
      <c r="T116" s="61"/>
      <c r="U116" s="61"/>
      <c r="V116" s="61"/>
      <c r="W116" s="61"/>
      <c r="X116" s="55"/>
      <c r="Y116" s="53"/>
      <c r="Z116" s="61"/>
      <c r="AA116" s="61"/>
      <c r="AB116" s="61"/>
      <c r="AC116" s="61"/>
      <c r="AD116" s="61"/>
      <c r="AE116" s="55"/>
      <c r="AF116" s="54"/>
      <c r="AG116" s="55"/>
      <c r="AH116" s="54"/>
      <c r="AI116" s="52"/>
    </row>
    <row r="117" spans="1:35" ht="12.75" outlineLevel="1">
      <c r="A117" s="238" t="s">
        <v>255</v>
      </c>
      <c r="B117" s="300"/>
      <c r="C117" s="204"/>
      <c r="D117" s="219" t="s">
        <v>310</v>
      </c>
      <c r="E117" s="206">
        <f>SUM(H118:H118)</f>
        <v>0</v>
      </c>
      <c r="F117" s="206"/>
      <c r="G117" s="206"/>
      <c r="H117" s="206"/>
      <c r="I117" s="207" t="e">
        <f>E117/$G$123</f>
        <v>#DIV/0!</v>
      </c>
      <c r="J117" s="23"/>
      <c r="K117" s="53"/>
      <c r="L117" s="61"/>
      <c r="M117" s="61"/>
      <c r="N117" s="61"/>
      <c r="O117" s="61"/>
      <c r="P117" s="61"/>
      <c r="Q117" s="55"/>
      <c r="R117" s="53"/>
      <c r="S117" s="61"/>
      <c r="T117" s="61"/>
      <c r="U117" s="61"/>
      <c r="V117" s="61"/>
      <c r="W117" s="61"/>
      <c r="X117" s="55"/>
      <c r="Y117" s="53"/>
      <c r="Z117" s="61"/>
      <c r="AA117" s="61"/>
      <c r="AB117" s="61"/>
      <c r="AC117" s="61"/>
      <c r="AD117" s="61"/>
      <c r="AE117" s="55"/>
      <c r="AF117" s="54"/>
      <c r="AG117" s="55"/>
      <c r="AH117" s="54"/>
      <c r="AI117" s="52"/>
    </row>
    <row r="118" spans="1:35" ht="12.75" outlineLevel="1">
      <c r="A118" s="337" t="s">
        <v>256</v>
      </c>
      <c r="B118" s="348" t="s">
        <v>258</v>
      </c>
      <c r="C118" s="339" t="s">
        <v>93</v>
      </c>
      <c r="D118" s="349" t="s">
        <v>262</v>
      </c>
      <c r="E118" s="341" t="s">
        <v>30</v>
      </c>
      <c r="F118" s="350">
        <v>1.5</v>
      </c>
      <c r="G118" s="83"/>
      <c r="H118" s="351">
        <f>ROUND(_xlfn.IFERROR(F118*G118," - "),2)</f>
        <v>0</v>
      </c>
      <c r="I118" s="190" t="e">
        <f>H118/$G$123</f>
        <v>#DIV/0!</v>
      </c>
      <c r="J118" s="23"/>
      <c r="K118" s="53"/>
      <c r="L118" s="61"/>
      <c r="M118" s="61"/>
      <c r="N118" s="61"/>
      <c r="O118" s="61"/>
      <c r="P118" s="61"/>
      <c r="Q118" s="55"/>
      <c r="R118" s="53"/>
      <c r="S118" s="61"/>
      <c r="T118" s="61"/>
      <c r="U118" s="61"/>
      <c r="V118" s="61"/>
      <c r="W118" s="61"/>
      <c r="X118" s="55"/>
      <c r="Y118" s="53"/>
      <c r="Z118" s="61"/>
      <c r="AA118" s="61"/>
      <c r="AB118" s="61"/>
      <c r="AC118" s="61"/>
      <c r="AD118" s="61"/>
      <c r="AE118" s="55"/>
      <c r="AF118" s="54"/>
      <c r="AG118" s="55"/>
      <c r="AH118" s="54"/>
      <c r="AI118" s="52"/>
    </row>
    <row r="119" spans="1:35" ht="12.75" outlineLevel="1">
      <c r="A119" s="238" t="s">
        <v>257</v>
      </c>
      <c r="B119" s="300"/>
      <c r="C119" s="204"/>
      <c r="D119" s="219" t="s">
        <v>141</v>
      </c>
      <c r="E119" s="206">
        <f>SUM(H120:H122)</f>
        <v>0</v>
      </c>
      <c r="F119" s="206"/>
      <c r="G119" s="206"/>
      <c r="H119" s="180"/>
      <c r="I119" s="207" t="e">
        <f>E119/$G$123</f>
        <v>#DIV/0!</v>
      </c>
      <c r="J119" s="23"/>
      <c r="K119" s="53"/>
      <c r="L119" s="61"/>
      <c r="M119" s="61"/>
      <c r="N119" s="61"/>
      <c r="O119" s="61"/>
      <c r="P119" s="61"/>
      <c r="Q119" s="55"/>
      <c r="R119" s="53"/>
      <c r="S119" s="61"/>
      <c r="T119" s="61"/>
      <c r="U119" s="61"/>
      <c r="V119" s="61"/>
      <c r="W119" s="61"/>
      <c r="X119" s="55"/>
      <c r="Y119" s="53"/>
      <c r="Z119" s="61"/>
      <c r="AA119" s="61"/>
      <c r="AB119" s="61"/>
      <c r="AC119" s="61"/>
      <c r="AD119" s="61"/>
      <c r="AE119" s="55"/>
      <c r="AF119" s="54"/>
      <c r="AG119" s="55"/>
      <c r="AH119" s="54"/>
      <c r="AI119" s="52"/>
    </row>
    <row r="120" spans="1:35" ht="12.75" outlineLevel="1">
      <c r="A120" s="337" t="s">
        <v>260</v>
      </c>
      <c r="B120" s="348" t="s">
        <v>312</v>
      </c>
      <c r="C120" s="339" t="s">
        <v>93</v>
      </c>
      <c r="D120" s="352" t="s">
        <v>311</v>
      </c>
      <c r="E120" s="353" t="s">
        <v>28</v>
      </c>
      <c r="F120" s="354">
        <v>52</v>
      </c>
      <c r="G120" s="86"/>
      <c r="H120" s="189">
        <f>ROUND(_xlfn.IFERROR(F120*G120," - "),2)</f>
        <v>0</v>
      </c>
      <c r="I120" s="190" t="e">
        <f>H120/$G$123</f>
        <v>#DIV/0!</v>
      </c>
      <c r="J120" s="23"/>
      <c r="K120" s="53"/>
      <c r="L120" s="61"/>
      <c r="M120" s="61"/>
      <c r="N120" s="61"/>
      <c r="O120" s="61"/>
      <c r="P120" s="61"/>
      <c r="Q120" s="55"/>
      <c r="R120" s="53"/>
      <c r="S120" s="61"/>
      <c r="T120" s="61"/>
      <c r="U120" s="61"/>
      <c r="V120" s="61"/>
      <c r="W120" s="61"/>
      <c r="X120" s="55"/>
      <c r="Y120" s="53"/>
      <c r="Z120" s="61"/>
      <c r="AA120" s="61"/>
      <c r="AB120" s="61"/>
      <c r="AC120" s="61"/>
      <c r="AD120" s="61"/>
      <c r="AE120" s="55"/>
      <c r="AF120" s="54"/>
      <c r="AG120" s="55"/>
      <c r="AH120" s="54"/>
      <c r="AI120" s="52"/>
    </row>
    <row r="121" spans="1:35" ht="25.5" outlineLevel="1">
      <c r="A121" s="355" t="s">
        <v>261</v>
      </c>
      <c r="B121" s="356" t="s">
        <v>259</v>
      </c>
      <c r="C121" s="357" t="s">
        <v>93</v>
      </c>
      <c r="D121" s="358" t="s">
        <v>263</v>
      </c>
      <c r="E121" s="290" t="s">
        <v>239</v>
      </c>
      <c r="F121" s="325">
        <v>2</v>
      </c>
      <c r="G121" s="87"/>
      <c r="H121" s="189">
        <f>ROUND(_xlfn.IFERROR(F121*G121," - "),2)</f>
        <v>0</v>
      </c>
      <c r="I121" s="190" t="e">
        <f>H121/$G$123</f>
        <v>#DIV/0!</v>
      </c>
      <c r="J121" s="23"/>
      <c r="K121" s="53"/>
      <c r="L121" s="61"/>
      <c r="M121" s="61"/>
      <c r="N121" s="61"/>
      <c r="O121" s="61"/>
      <c r="P121" s="61"/>
      <c r="Q121" s="55"/>
      <c r="R121" s="53"/>
      <c r="S121" s="61"/>
      <c r="T121" s="61"/>
      <c r="U121" s="61"/>
      <c r="V121" s="61"/>
      <c r="W121" s="61"/>
      <c r="X121" s="55"/>
      <c r="Y121" s="53"/>
      <c r="Z121" s="61"/>
      <c r="AA121" s="61"/>
      <c r="AB121" s="61"/>
      <c r="AC121" s="61"/>
      <c r="AD121" s="61"/>
      <c r="AE121" s="55"/>
      <c r="AF121" s="54"/>
      <c r="AG121" s="55"/>
      <c r="AH121" s="54"/>
      <c r="AI121" s="52"/>
    </row>
    <row r="122" spans="1:35" ht="13.5" outlineLevel="1" thickBot="1">
      <c r="A122" s="359" t="s">
        <v>314</v>
      </c>
      <c r="B122" s="360" t="s">
        <v>74</v>
      </c>
      <c r="C122" s="361" t="s">
        <v>93</v>
      </c>
      <c r="D122" s="362" t="s">
        <v>75</v>
      </c>
      <c r="E122" s="363" t="s">
        <v>30</v>
      </c>
      <c r="F122" s="364">
        <v>205.17</v>
      </c>
      <c r="G122" s="88"/>
      <c r="H122" s="189">
        <f>ROUND(_xlfn.IFERROR(F122*G122," - "),2)</f>
        <v>0</v>
      </c>
      <c r="I122" s="190" t="e">
        <f>H122/$G$123</f>
        <v>#DIV/0!</v>
      </c>
      <c r="J122" s="23"/>
      <c r="K122" s="53"/>
      <c r="L122" s="61"/>
      <c r="M122" s="61"/>
      <c r="N122" s="61"/>
      <c r="O122" s="61"/>
      <c r="P122" s="61"/>
      <c r="Q122" s="55"/>
      <c r="R122" s="53"/>
      <c r="S122" s="61"/>
      <c r="T122" s="61"/>
      <c r="U122" s="61"/>
      <c r="V122" s="61"/>
      <c r="W122" s="61"/>
      <c r="X122" s="55"/>
      <c r="Y122" s="53"/>
      <c r="Z122" s="61"/>
      <c r="AA122" s="61"/>
      <c r="AB122" s="61"/>
      <c r="AC122" s="61"/>
      <c r="AD122" s="61"/>
      <c r="AE122" s="55"/>
      <c r="AF122" s="54"/>
      <c r="AG122" s="55"/>
      <c r="AH122" s="54"/>
      <c r="AI122" s="52"/>
    </row>
    <row r="123" spans="1:35" ht="18.75" outlineLevel="1" thickBot="1">
      <c r="A123" s="365" t="s">
        <v>87</v>
      </c>
      <c r="B123" s="366"/>
      <c r="C123" s="366"/>
      <c r="D123" s="367"/>
      <c r="E123" s="368"/>
      <c r="F123" s="369"/>
      <c r="G123" s="370">
        <f>SUM(E14,E59)</f>
        <v>0</v>
      </c>
      <c r="H123" s="370"/>
      <c r="I123" s="371" t="e">
        <f>SUM(I14,I59)</f>
        <v>#DIV/0!</v>
      </c>
      <c r="J123" s="23"/>
      <c r="K123" s="53"/>
      <c r="L123" s="61"/>
      <c r="M123" s="61"/>
      <c r="N123" s="61"/>
      <c r="O123" s="61"/>
      <c r="P123" s="61"/>
      <c r="Q123" s="55"/>
      <c r="R123" s="53"/>
      <c r="S123" s="61"/>
      <c r="T123" s="61"/>
      <c r="U123" s="61"/>
      <c r="V123" s="61"/>
      <c r="W123" s="61"/>
      <c r="X123" s="55"/>
      <c r="Y123" s="53"/>
      <c r="Z123" s="61"/>
      <c r="AA123" s="61"/>
      <c r="AB123" s="61"/>
      <c r="AC123" s="61"/>
      <c r="AD123" s="61"/>
      <c r="AE123" s="55"/>
      <c r="AF123" s="54"/>
      <c r="AG123" s="55"/>
      <c r="AH123" s="54"/>
      <c r="AI123" s="52"/>
    </row>
    <row r="124" spans="1:35" s="12" customFormat="1" ht="18.75" thickBot="1">
      <c r="A124" s="365" t="s">
        <v>142</v>
      </c>
      <c r="B124" s="366"/>
      <c r="C124" s="366"/>
      <c r="D124" s="367"/>
      <c r="E124" s="368"/>
      <c r="F124" s="89" t="s">
        <v>336</v>
      </c>
      <c r="G124" s="370" t="e">
        <f>ROUND(G123*(1+F124),2)</f>
        <v>#VALUE!</v>
      </c>
      <c r="H124" s="370"/>
      <c r="I124" s="371" t="e">
        <f>I123</f>
        <v>#DIV/0!</v>
      </c>
      <c r="J124" s="23">
        <f>AF124</f>
        <v>0</v>
      </c>
      <c r="K124" s="90"/>
      <c r="L124" s="90"/>
      <c r="M124" s="90"/>
      <c r="N124" s="90"/>
      <c r="O124" s="90"/>
      <c r="P124" s="90"/>
      <c r="Q124" s="91"/>
      <c r="R124" s="90"/>
      <c r="S124" s="90"/>
      <c r="T124" s="90"/>
      <c r="U124" s="90"/>
      <c r="V124" s="90"/>
      <c r="W124" s="90"/>
      <c r="X124" s="91"/>
      <c r="Y124" s="90"/>
      <c r="Z124" s="90"/>
      <c r="AA124" s="90"/>
      <c r="AB124" s="90"/>
      <c r="AC124" s="90"/>
      <c r="AD124" s="90"/>
      <c r="AE124" s="91"/>
      <c r="AF124" s="92"/>
      <c r="AG124" s="91"/>
      <c r="AH124" s="92"/>
      <c r="AI124" s="91"/>
    </row>
    <row r="125" spans="1:35" ht="15">
      <c r="A125" s="93"/>
      <c r="B125" s="94"/>
      <c r="C125" s="94"/>
      <c r="D125" s="95"/>
      <c r="E125" s="96"/>
      <c r="F125" s="97"/>
      <c r="G125" s="96"/>
      <c r="H125" s="98"/>
      <c r="I125" s="99"/>
      <c r="J125" s="23"/>
      <c r="AF125" s="6"/>
      <c r="AG125" s="6"/>
      <c r="AH125" s="6"/>
      <c r="AI125" s="16"/>
    </row>
    <row r="126" spans="1:35" ht="15" customHeight="1">
      <c r="A126" s="100"/>
      <c r="B126" s="100"/>
      <c r="C126" s="101"/>
      <c r="D126" s="95"/>
      <c r="E126" s="96"/>
      <c r="F126" s="97"/>
      <c r="G126" s="96"/>
      <c r="H126" s="98"/>
      <c r="I126" s="96"/>
      <c r="J126" s="23"/>
      <c r="L126" s="13"/>
      <c r="AF126" s="6"/>
      <c r="AG126" s="7"/>
      <c r="AH126" s="6"/>
      <c r="AI126" s="17"/>
    </row>
    <row r="127" spans="1:35" ht="15" customHeight="1">
      <c r="A127" s="100"/>
      <c r="B127" s="100"/>
      <c r="C127" s="101"/>
      <c r="D127" s="95"/>
      <c r="E127" s="96"/>
      <c r="F127" s="97"/>
      <c r="G127" s="96"/>
      <c r="H127" s="96"/>
      <c r="I127" s="96"/>
      <c r="J127" s="2"/>
      <c r="AI127" s="16"/>
    </row>
    <row r="128" spans="1:11" ht="18" customHeight="1">
      <c r="A128" s="102"/>
      <c r="B128" s="102"/>
      <c r="C128" s="103"/>
      <c r="D128" s="43"/>
      <c r="E128" s="104"/>
      <c r="F128" s="104"/>
      <c r="H128" s="104"/>
      <c r="I128" s="106"/>
      <c r="J128" s="107"/>
      <c r="K128" s="105"/>
    </row>
    <row r="129" spans="1:10" ht="15.75" customHeight="1">
      <c r="A129" s="108"/>
      <c r="B129" s="43"/>
      <c r="C129" s="109"/>
      <c r="D129" s="110"/>
      <c r="E129" s="111"/>
      <c r="F129" s="111"/>
      <c r="G129" s="111"/>
      <c r="H129" s="111"/>
      <c r="J129" s="2"/>
    </row>
    <row r="130" spans="1:10" ht="15" customHeight="1">
      <c r="A130" s="108"/>
      <c r="B130" s="43"/>
      <c r="C130" s="109"/>
      <c r="D130" s="113"/>
      <c r="E130" s="114"/>
      <c r="F130" s="114"/>
      <c r="G130" s="114"/>
      <c r="H130" s="114"/>
      <c r="I130" s="106"/>
      <c r="J130" s="2"/>
    </row>
    <row r="131" spans="1:10" ht="15" customHeight="1">
      <c r="A131" s="108"/>
      <c r="B131" s="43"/>
      <c r="C131" s="109"/>
      <c r="D131" s="96"/>
      <c r="E131" s="114"/>
      <c r="F131" s="114"/>
      <c r="G131" s="114"/>
      <c r="H131" s="114"/>
      <c r="I131" s="96"/>
      <c r="J131" s="2"/>
    </row>
    <row r="132" spans="1:10" ht="12.75" customHeight="1">
      <c r="A132" s="43"/>
      <c r="B132" s="43"/>
      <c r="C132" s="109"/>
      <c r="D132" s="115"/>
      <c r="E132" s="32"/>
      <c r="F132" s="32"/>
      <c r="G132" s="116"/>
      <c r="H132" s="32"/>
      <c r="I132" s="107"/>
      <c r="J132" s="2"/>
    </row>
    <row r="133" ht="12.75" customHeight="1">
      <c r="J133" s="2"/>
    </row>
    <row r="135" spans="4:8" ht="16.5" customHeight="1">
      <c r="D135" s="120"/>
      <c r="E135" s="121"/>
      <c r="F135" s="121"/>
      <c r="G135" s="111"/>
      <c r="H135" s="121"/>
    </row>
    <row r="136" spans="4:8" ht="16.5" customHeight="1">
      <c r="D136" s="96"/>
      <c r="E136" s="122"/>
      <c r="F136" s="122"/>
      <c r="G136" s="114"/>
      <c r="H136" s="122"/>
    </row>
    <row r="137" spans="4:8" ht="16.5" customHeight="1">
      <c r="D137" s="96"/>
      <c r="E137" s="122"/>
      <c r="F137" s="122"/>
      <c r="G137" s="114"/>
      <c r="H137" s="122"/>
    </row>
    <row r="139" spans="6:8" ht="16.5" customHeight="1">
      <c r="F139" s="111"/>
      <c r="G139" s="111"/>
      <c r="H139" s="121"/>
    </row>
    <row r="140" spans="6:8" ht="16.5" customHeight="1">
      <c r="F140" s="114"/>
      <c r="G140" s="114"/>
      <c r="H140" s="122"/>
    </row>
    <row r="141" spans="6:8" ht="16.5" customHeight="1">
      <c r="F141" s="114"/>
      <c r="G141" s="114"/>
      <c r="H141" s="122"/>
    </row>
    <row r="158" spans="3:9" ht="16.5" customHeight="1">
      <c r="C158" s="1"/>
      <c r="D158" s="116"/>
      <c r="E158" s="118"/>
      <c r="F158" s="105"/>
      <c r="G158" s="119"/>
      <c r="H158" s="112"/>
      <c r="I158" s="1"/>
    </row>
    <row r="159" spans="3:9" ht="16.5" customHeight="1">
      <c r="C159" s="1"/>
      <c r="D159" s="116"/>
      <c r="E159" s="118"/>
      <c r="F159" s="105"/>
      <c r="G159" s="119"/>
      <c r="H159" s="112"/>
      <c r="I159" s="1"/>
    </row>
    <row r="160" spans="3:9" ht="16.5" customHeight="1">
      <c r="C160" s="1"/>
      <c r="D160" s="116"/>
      <c r="E160" s="118"/>
      <c r="F160" s="105"/>
      <c r="G160" s="119"/>
      <c r="H160" s="112"/>
      <c r="I160" s="1"/>
    </row>
    <row r="161" spans="3:9" ht="16.5" customHeight="1">
      <c r="C161" s="1"/>
      <c r="D161" s="116"/>
      <c r="E161" s="118"/>
      <c r="F161" s="105"/>
      <c r="G161" s="119"/>
      <c r="H161" s="112"/>
      <c r="I161" s="1"/>
    </row>
    <row r="162" spans="3:9" ht="16.5" customHeight="1">
      <c r="C162" s="1"/>
      <c r="D162" s="116"/>
      <c r="E162" s="118"/>
      <c r="F162" s="105"/>
      <c r="G162" s="119"/>
      <c r="H162" s="112"/>
      <c r="I162" s="1"/>
    </row>
    <row r="163" spans="3:9" ht="16.5" customHeight="1">
      <c r="C163" s="1"/>
      <c r="D163" s="116"/>
      <c r="E163" s="118"/>
      <c r="F163" s="105"/>
      <c r="G163" s="119"/>
      <c r="H163" s="112"/>
      <c r="I163" s="1"/>
    </row>
    <row r="164" spans="3:9" ht="16.5" customHeight="1">
      <c r="C164" s="1"/>
      <c r="D164" s="116"/>
      <c r="E164" s="118"/>
      <c r="F164" s="105"/>
      <c r="G164" s="119"/>
      <c r="H164" s="112"/>
      <c r="I164" s="1"/>
    </row>
    <row r="165" spans="3:9" ht="16.5" customHeight="1">
      <c r="C165" s="1"/>
      <c r="D165" s="116"/>
      <c r="E165" s="118"/>
      <c r="F165" s="105"/>
      <c r="G165" s="119"/>
      <c r="H165" s="112"/>
      <c r="I165" s="1"/>
    </row>
    <row r="166" spans="3:9" ht="16.5" customHeight="1">
      <c r="C166" s="1"/>
      <c r="D166" s="116"/>
      <c r="E166" s="118"/>
      <c r="F166" s="105"/>
      <c r="G166" s="119"/>
      <c r="H166" s="112"/>
      <c r="I166" s="1"/>
    </row>
    <row r="167" spans="3:9" ht="16.5" customHeight="1">
      <c r="C167" s="1"/>
      <c r="D167" s="116"/>
      <c r="E167" s="118"/>
      <c r="F167" s="105"/>
      <c r="G167" s="119"/>
      <c r="H167" s="112"/>
      <c r="I167" s="1"/>
    </row>
    <row r="168" spans="3:9" ht="16.5" customHeight="1">
      <c r="C168" s="1"/>
      <c r="D168" s="116"/>
      <c r="E168" s="118"/>
      <c r="F168" s="105"/>
      <c r="G168" s="119"/>
      <c r="H168" s="112"/>
      <c r="I168" s="1"/>
    </row>
    <row r="169" spans="3:9" ht="16.5" customHeight="1">
      <c r="C169" s="1"/>
      <c r="D169" s="116"/>
      <c r="E169" s="118"/>
      <c r="F169" s="105"/>
      <c r="G169" s="119"/>
      <c r="H169" s="112"/>
      <c r="I169" s="1"/>
    </row>
    <row r="170" spans="3:9" ht="16.5" customHeight="1">
      <c r="C170" s="1"/>
      <c r="D170" s="116"/>
      <c r="E170" s="118"/>
      <c r="F170" s="105"/>
      <c r="G170" s="119"/>
      <c r="H170" s="112"/>
      <c r="I170" s="1"/>
    </row>
  </sheetData>
  <sheetProtection password="CBC5" sheet="1" objects="1" scenarios="1" formatCells="0" formatColumns="0" formatRows="0" selectLockedCells="1"/>
  <autoFilter ref="A13:I13"/>
  <mergeCells count="30">
    <mergeCell ref="AH11:AI11"/>
    <mergeCell ref="K1:L2"/>
    <mergeCell ref="AF11:AG11"/>
    <mergeCell ref="Y11:AE11"/>
    <mergeCell ref="A104:B104"/>
    <mergeCell ref="F9:G9"/>
    <mergeCell ref="F11:G11"/>
    <mergeCell ref="A71:B71"/>
    <mergeCell ref="A76:B76"/>
    <mergeCell ref="A82:B82"/>
    <mergeCell ref="R11:X11"/>
    <mergeCell ref="A24:B24"/>
    <mergeCell ref="A119:B119"/>
    <mergeCell ref="A88:B88"/>
    <mergeCell ref="A94:B94"/>
    <mergeCell ref="A97:B97"/>
    <mergeCell ref="A34:B34"/>
    <mergeCell ref="A40:B40"/>
    <mergeCell ref="A117:B117"/>
    <mergeCell ref="A113:B113"/>
    <mergeCell ref="F7:G7"/>
    <mergeCell ref="A14:B14"/>
    <mergeCell ref="G124:H124"/>
    <mergeCell ref="A15:B15"/>
    <mergeCell ref="A19:B19"/>
    <mergeCell ref="K11:Q11"/>
    <mergeCell ref="G123:H123"/>
    <mergeCell ref="A59:B59"/>
    <mergeCell ref="A60:B60"/>
    <mergeCell ref="A42:B42"/>
  </mergeCells>
  <conditionalFormatting sqref="Q40:Q41 L54:Q56 L38:Q39">
    <cfRule type="cellIs" priority="1170" dxfId="335" operator="greaterThan" stopIfTrue="1">
      <formula>0</formula>
    </cfRule>
  </conditionalFormatting>
  <conditionalFormatting sqref="AH14:AH124">
    <cfRule type="cellIs" priority="1171" dxfId="334" operator="greaterThan" stopIfTrue="1">
      <formula>1</formula>
    </cfRule>
  </conditionalFormatting>
  <printOptions horizontalCentered="1"/>
  <pageMargins left="0.2362204724409449" right="0.2362204724409449" top="0.5511811023622047" bottom="0.5511811023622047" header="0.5118110236220472" footer="0.31496062992125984"/>
  <pageSetup fitToHeight="0" fitToWidth="1" horizontalDpi="600" verticalDpi="600" orientation="landscape" paperSize="9" scale="70" r:id="rId1"/>
  <headerFooter alignWithMargins="0">
    <oddFooter>&amp;R&amp;9PÁG. &amp;P/&amp;N</oddFooter>
  </headerFooter>
  <rowBreaks count="2" manualBreakCount="2">
    <brk id="46" max="8" man="1"/>
    <brk id="8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zoomScaleSheetLayoutView="90" zoomScalePageLayoutView="0" workbookViewId="0" topLeftCell="A10">
      <selection activeCell="B3" sqref="B3"/>
    </sheetView>
  </sheetViews>
  <sheetFormatPr defaultColWidth="9.140625" defaultRowHeight="12.75"/>
  <cols>
    <col min="1" max="1" width="14.00390625" style="115" customWidth="1"/>
    <col min="2" max="2" width="79.28125" style="388" customWidth="1"/>
    <col min="3" max="3" width="28.140625" style="382" customWidth="1"/>
    <col min="4" max="4" width="23.8515625" style="382" customWidth="1"/>
    <col min="5" max="5" width="21.7109375" style="389" customWidth="1"/>
    <col min="6" max="16384" width="9.140625" style="373" customWidth="1"/>
  </cols>
  <sheetData>
    <row r="1" spans="1:5" ht="30.75" customHeight="1">
      <c r="A1" s="32"/>
      <c r="B1" s="372"/>
      <c r="C1" s="372"/>
      <c r="D1" s="372"/>
      <c r="E1" s="372"/>
    </row>
    <row r="2" spans="1:5" ht="12.75">
      <c r="A2" s="32"/>
      <c r="B2" s="33"/>
      <c r="C2" s="33"/>
      <c r="D2" s="33"/>
      <c r="E2" s="33"/>
    </row>
    <row r="3" spans="1:5" ht="9.75" customHeight="1">
      <c r="A3" s="32"/>
      <c r="B3" s="33"/>
      <c r="C3" s="33"/>
      <c r="D3" s="33"/>
      <c r="E3" s="33"/>
    </row>
    <row r="4" spans="1:5" ht="18">
      <c r="A4" s="32"/>
      <c r="B4" s="35"/>
      <c r="C4" s="35"/>
      <c r="D4" s="35"/>
      <c r="E4" s="35"/>
    </row>
    <row r="5" spans="1:5" ht="25.5" customHeight="1" thickBot="1">
      <c r="A5" s="374"/>
      <c r="B5" s="375"/>
      <c r="C5" s="376"/>
      <c r="D5" s="376"/>
      <c r="E5" s="376"/>
    </row>
    <row r="6" spans="1:5" s="377" customFormat="1" ht="33" customHeight="1">
      <c r="A6" s="390" t="s">
        <v>0</v>
      </c>
      <c r="B6" s="391" t="str">
        <f>Orçamento!D5</f>
        <v>REFORÇO ESTRUTURAL E REFORMA- UBS SANTA RITA II - ITAPEVI-SP</v>
      </c>
      <c r="C6" s="392"/>
      <c r="D6" s="392"/>
      <c r="E6" s="393"/>
    </row>
    <row r="7" spans="1:5" s="377" customFormat="1" ht="7.5" customHeight="1">
      <c r="A7" s="394"/>
      <c r="B7" s="395"/>
      <c r="C7" s="396"/>
      <c r="D7" s="396"/>
      <c r="E7" s="397"/>
    </row>
    <row r="8" spans="1:5" s="377" customFormat="1" ht="18" customHeight="1">
      <c r="A8" s="398" t="str">
        <f>Cronograma!A9</f>
        <v>Tipo de Intervenção:  REFORMA E CONSTRUÇÃO</v>
      </c>
      <c r="B8" s="399"/>
      <c r="C8" s="131"/>
      <c r="D8" s="400" t="str">
        <f>Orçamento!F7</f>
        <v>Área de intervenção:</v>
      </c>
      <c r="E8" s="401">
        <f>Orçamento!H7</f>
        <v>858.67</v>
      </c>
    </row>
    <row r="9" spans="1:5" s="377" customFormat="1" ht="7.5" customHeight="1">
      <c r="A9" s="394"/>
      <c r="B9" s="395"/>
      <c r="C9" s="131"/>
      <c r="D9" s="402"/>
      <c r="E9" s="403"/>
    </row>
    <row r="10" spans="1:5" s="377" customFormat="1" ht="18" customHeight="1">
      <c r="A10" s="394" t="s">
        <v>3</v>
      </c>
      <c r="B10" s="404" t="str">
        <f>Orçamento!D9</f>
        <v>RUA ALCIDES COTRIM, 105, SANTA RITA - ITAPEVI/SP</v>
      </c>
      <c r="C10" s="131"/>
      <c r="D10" s="400" t="str">
        <f>Orçamento!F9</f>
        <v>Investimento:</v>
      </c>
      <c r="E10" s="405" t="e">
        <f>Orçamento!H9</f>
        <v>#VALUE!</v>
      </c>
    </row>
    <row r="11" spans="1:5" s="377" customFormat="1" ht="7.5" customHeight="1">
      <c r="A11" s="394"/>
      <c r="B11" s="395"/>
      <c r="C11" s="131"/>
      <c r="D11" s="402"/>
      <c r="E11" s="403"/>
    </row>
    <row r="12" spans="1:5" s="377" customFormat="1" ht="34.5" customHeight="1">
      <c r="A12" s="394" t="s">
        <v>5</v>
      </c>
      <c r="B12" s="134" t="str">
        <f>Orçamento!D11</f>
        <v>CDHU-185, SINAPI Fev/2022, FDE Jan/2022, SIURB EDIF Jul/2021, SIURB INFRA Jul/2021</v>
      </c>
      <c r="C12" s="131"/>
      <c r="D12" s="400" t="str">
        <f>Orçamento!F11</f>
        <v>Invest./Área:</v>
      </c>
      <c r="E12" s="406" t="e">
        <f>Orçamento!H11</f>
        <v>#VALUE!</v>
      </c>
    </row>
    <row r="13" spans="1:5" ht="7.5" customHeight="1" thickBot="1">
      <c r="A13" s="407"/>
      <c r="B13" s="408"/>
      <c r="C13" s="408"/>
      <c r="D13" s="408"/>
      <c r="E13" s="409"/>
    </row>
    <row r="14" spans="1:5" ht="18" customHeight="1" thickBot="1">
      <c r="A14" s="410"/>
      <c r="B14" s="410"/>
      <c r="C14" s="410"/>
      <c r="D14" s="410"/>
      <c r="E14" s="410"/>
    </row>
    <row r="15" spans="1:5" s="378" customFormat="1" ht="39.75" customHeight="1" thickBot="1">
      <c r="A15" s="411" t="s">
        <v>6</v>
      </c>
      <c r="B15" s="162" t="s">
        <v>8</v>
      </c>
      <c r="C15" s="412" t="s">
        <v>88</v>
      </c>
      <c r="D15" s="412" t="s">
        <v>144</v>
      </c>
      <c r="E15" s="413" t="s">
        <v>11</v>
      </c>
    </row>
    <row r="16" spans="1:5" s="379" customFormat="1" ht="4.5" customHeight="1">
      <c r="A16" s="414"/>
      <c r="B16" s="415"/>
      <c r="C16" s="416"/>
      <c r="D16" s="416"/>
      <c r="E16" s="417"/>
    </row>
    <row r="17" spans="1:5" s="379" customFormat="1" ht="19.5" customHeight="1">
      <c r="A17" s="418">
        <f>Orçamento!A14</f>
        <v>1</v>
      </c>
      <c r="B17" s="419" t="str">
        <f>Orçamento!D14</f>
        <v>REFORÇO ESTRUTURAL - UBS SANTA RITA II</v>
      </c>
      <c r="C17" s="420">
        <f>Orçamento!E14</f>
        <v>0</v>
      </c>
      <c r="D17" s="421" t="e">
        <f>SUM(D19:D30)</f>
        <v>#VALUE!</v>
      </c>
      <c r="E17" s="422" t="e">
        <f>D17/$D$56</f>
        <v>#VALUE!</v>
      </c>
    </row>
    <row r="18" spans="1:5" s="379" customFormat="1" ht="3" customHeight="1">
      <c r="A18" s="423"/>
      <c r="B18" s="424"/>
      <c r="C18" s="425"/>
      <c r="D18" s="425"/>
      <c r="E18" s="426"/>
    </row>
    <row r="19" spans="1:5" s="379" customFormat="1" ht="19.5" customHeight="1">
      <c r="A19" s="427" t="s">
        <v>14</v>
      </c>
      <c r="B19" s="428" t="str">
        <f>Orçamento!D15</f>
        <v>SERVIÇOS PRELIMINARES</v>
      </c>
      <c r="C19" s="429">
        <f>Orçamento!E15</f>
        <v>0</v>
      </c>
      <c r="D19" s="430" t="e">
        <f>C19*(1+Orçamento!$F$124)</f>
        <v>#VALUE!</v>
      </c>
      <c r="E19" s="431" t="e">
        <f>D19/$D$56</f>
        <v>#VALUE!</v>
      </c>
    </row>
    <row r="20" spans="1:5" s="379" customFormat="1" ht="2.25" customHeight="1">
      <c r="A20" s="423"/>
      <c r="B20" s="424"/>
      <c r="C20" s="425"/>
      <c r="D20" s="425"/>
      <c r="E20" s="432"/>
    </row>
    <row r="21" spans="1:5" s="379" customFormat="1" ht="19.5" customHeight="1">
      <c r="A21" s="427" t="s">
        <v>16</v>
      </c>
      <c r="B21" s="428" t="str">
        <f>Orçamento!D19</f>
        <v>REFORÇO FUNDAÇÃO</v>
      </c>
      <c r="C21" s="429">
        <f>Orçamento!E19</f>
        <v>0</v>
      </c>
      <c r="D21" s="430" t="e">
        <f>C21*(1+Orçamento!$F$124)</f>
        <v>#VALUE!</v>
      </c>
      <c r="E21" s="433" t="e">
        <f>D21/$D$56</f>
        <v>#VALUE!</v>
      </c>
    </row>
    <row r="22" spans="1:5" s="379" customFormat="1" ht="3.75" customHeight="1">
      <c r="A22" s="423"/>
      <c r="B22" s="424"/>
      <c r="C22" s="425"/>
      <c r="D22" s="425"/>
      <c r="E22" s="426"/>
    </row>
    <row r="23" spans="1:5" s="379" customFormat="1" ht="19.5" customHeight="1">
      <c r="A23" s="427" t="s">
        <v>82</v>
      </c>
      <c r="B23" s="428" t="str">
        <f>Orçamento!D24</f>
        <v>TRATAMENTO FISSURAS</v>
      </c>
      <c r="C23" s="429">
        <f>Orçamento!E24</f>
        <v>0</v>
      </c>
      <c r="D23" s="430" t="e">
        <f>C23*(1+Orçamento!$F$124)</f>
        <v>#VALUE!</v>
      </c>
      <c r="E23" s="433" t="e">
        <f>D23/$D$56</f>
        <v>#VALUE!</v>
      </c>
    </row>
    <row r="24" spans="1:5" s="379" customFormat="1" ht="3" customHeight="1">
      <c r="A24" s="423"/>
      <c r="B24" s="424"/>
      <c r="C24" s="425"/>
      <c r="D24" s="425"/>
      <c r="E24" s="426"/>
    </row>
    <row r="25" spans="1:5" s="379" customFormat="1" ht="19.5" customHeight="1">
      <c r="A25" s="427" t="s">
        <v>114</v>
      </c>
      <c r="B25" s="428" t="str">
        <f>Orçamento!D34</f>
        <v>GRAUTEAMENTO DAS CONTRA VERGAS</v>
      </c>
      <c r="C25" s="429">
        <f>Orçamento!E34</f>
        <v>0</v>
      </c>
      <c r="D25" s="430" t="e">
        <f>C25*(1+Orçamento!$F$124)</f>
        <v>#VALUE!</v>
      </c>
      <c r="E25" s="433" t="e">
        <f>D25/$D$56</f>
        <v>#VALUE!</v>
      </c>
    </row>
    <row r="26" spans="1:5" s="379" customFormat="1" ht="3" customHeight="1">
      <c r="A26" s="423"/>
      <c r="B26" s="424"/>
      <c r="C26" s="425"/>
      <c r="D26" s="425"/>
      <c r="E26" s="426"/>
    </row>
    <row r="27" spans="1:5" s="379" customFormat="1" ht="19.5" customHeight="1">
      <c r="A27" s="434" t="s">
        <v>129</v>
      </c>
      <c r="B27" s="435" t="str">
        <f>Orçamento!D40</f>
        <v>CONSOLIDAÇÃO DO ATERRO</v>
      </c>
      <c r="C27" s="429">
        <f>Orçamento!E40</f>
        <v>0</v>
      </c>
      <c r="D27" s="430" t="e">
        <f>C27*(1+Orçamento!$F$124)</f>
        <v>#VALUE!</v>
      </c>
      <c r="E27" s="433" t="e">
        <f>D27/$D$56</f>
        <v>#VALUE!</v>
      </c>
    </row>
    <row r="28" spans="1:5" s="379" customFormat="1" ht="3.75" customHeight="1">
      <c r="A28" s="423"/>
      <c r="B28" s="424"/>
      <c r="C28" s="425"/>
      <c r="D28" s="425"/>
      <c r="E28" s="426"/>
    </row>
    <row r="29" spans="1:5" s="379" customFormat="1" ht="3" customHeight="1">
      <c r="A29" s="423"/>
      <c r="B29" s="424"/>
      <c r="C29" s="425"/>
      <c r="D29" s="425"/>
      <c r="E29" s="426"/>
    </row>
    <row r="30" spans="1:5" s="379" customFormat="1" ht="19.5" customHeight="1">
      <c r="A30" s="434" t="s">
        <v>137</v>
      </c>
      <c r="B30" s="435" t="str">
        <f>Orçamento!D42</f>
        <v>RECOMPOSIÇÃO CIVIL</v>
      </c>
      <c r="C30" s="429">
        <f>Orçamento!E42</f>
        <v>0</v>
      </c>
      <c r="D30" s="430" t="e">
        <f>C30*(1+Orçamento!$F$124)</f>
        <v>#VALUE!</v>
      </c>
      <c r="E30" s="433" t="e">
        <f>D30/$D$56</f>
        <v>#VALUE!</v>
      </c>
    </row>
    <row r="31" spans="1:5" s="11" customFormat="1" ht="12" customHeight="1">
      <c r="A31" s="423"/>
      <c r="B31" s="424"/>
      <c r="C31" s="425"/>
      <c r="D31" s="425"/>
      <c r="E31" s="426"/>
    </row>
    <row r="32" spans="1:5" s="11" customFormat="1" ht="18">
      <c r="A32" s="418">
        <v>2</v>
      </c>
      <c r="B32" s="436" t="str">
        <f>Orçamento!D59</f>
        <v>REFORMA GERAL</v>
      </c>
      <c r="C32" s="420">
        <f>SUM(C34:C54)</f>
        <v>0</v>
      </c>
      <c r="D32" s="421" t="e">
        <f>SUM(D34:D54)</f>
        <v>#VALUE!</v>
      </c>
      <c r="E32" s="422" t="e">
        <f>D32/$D$56</f>
        <v>#VALUE!</v>
      </c>
    </row>
    <row r="33" spans="1:5" s="11" customFormat="1" ht="3.75" customHeight="1">
      <c r="A33" s="423"/>
      <c r="B33" s="424"/>
      <c r="C33" s="425"/>
      <c r="D33" s="425"/>
      <c r="E33" s="426"/>
    </row>
    <row r="34" spans="1:5" s="11" customFormat="1" ht="18.75" customHeight="1">
      <c r="A34" s="427" t="s">
        <v>145</v>
      </c>
      <c r="B34" s="428" t="str">
        <f>Orçamento!D60</f>
        <v>DEMOLIÇÕES E RETIRADAS</v>
      </c>
      <c r="C34" s="429">
        <f>Orçamento!E60</f>
        <v>0</v>
      </c>
      <c r="D34" s="430" t="e">
        <f>C34*(1+Orçamento!$F$124)</f>
        <v>#VALUE!</v>
      </c>
      <c r="E34" s="437" t="e">
        <f>D34/$D$56</f>
        <v>#VALUE!</v>
      </c>
    </row>
    <row r="35" spans="1:5" s="11" customFormat="1" ht="3" customHeight="1">
      <c r="A35" s="423"/>
      <c r="B35" s="424"/>
      <c r="C35" s="425"/>
      <c r="D35" s="425"/>
      <c r="E35" s="432"/>
    </row>
    <row r="36" spans="1:5" s="11" customFormat="1" ht="15">
      <c r="A36" s="427" t="s">
        <v>164</v>
      </c>
      <c r="B36" s="428" t="str">
        <f>Orçamento!D71</f>
        <v>GRADIL E PORTÃO TIPO PARQUE</v>
      </c>
      <c r="C36" s="430">
        <f>Orçamento!E71</f>
        <v>0</v>
      </c>
      <c r="D36" s="430" t="e">
        <f>C36*(1+Orçamento!$F$124)</f>
        <v>#VALUE!</v>
      </c>
      <c r="E36" s="433" t="e">
        <f>D36/$D$56</f>
        <v>#VALUE!</v>
      </c>
    </row>
    <row r="37" spans="1:5" s="11" customFormat="1" ht="3" customHeight="1">
      <c r="A37" s="423"/>
      <c r="B37" s="424"/>
      <c r="C37" s="425"/>
      <c r="D37" s="425"/>
      <c r="E37" s="426"/>
    </row>
    <row r="38" spans="1:5" s="11" customFormat="1" ht="15">
      <c r="A38" s="434" t="s">
        <v>181</v>
      </c>
      <c r="B38" s="435" t="str">
        <f>Orçamento!D76</f>
        <v>PAREDES, DIVISÓRIAS E FORRO</v>
      </c>
      <c r="C38" s="430">
        <f>Orçamento!E76</f>
        <v>0</v>
      </c>
      <c r="D38" s="430" t="e">
        <f>C38*(1+Orçamento!$F$124)</f>
        <v>#VALUE!</v>
      </c>
      <c r="E38" s="433" t="e">
        <f>D38/$D$56</f>
        <v>#VALUE!</v>
      </c>
    </row>
    <row r="39" spans="1:5" s="11" customFormat="1" ht="3" customHeight="1">
      <c r="A39" s="423"/>
      <c r="B39" s="424"/>
      <c r="C39" s="425"/>
      <c r="D39" s="425"/>
      <c r="E39" s="426"/>
    </row>
    <row r="40" spans="1:5" s="11" customFormat="1" ht="15">
      <c r="A40" s="434" t="s">
        <v>189</v>
      </c>
      <c r="B40" s="435" t="str">
        <f>Orçamento!D82</f>
        <v>REVESTIMENTOS DE PAREDES E PISO</v>
      </c>
      <c r="C40" s="429">
        <f>Orçamento!E82</f>
        <v>0</v>
      </c>
      <c r="D40" s="430" t="e">
        <f>C40*(1+Orçamento!$F$124)</f>
        <v>#VALUE!</v>
      </c>
      <c r="E40" s="433" t="e">
        <f>D40/$D$56</f>
        <v>#VALUE!</v>
      </c>
    </row>
    <row r="41" spans="1:5" s="11" customFormat="1" ht="3.75" customHeight="1">
      <c r="A41" s="423"/>
      <c r="B41" s="424"/>
      <c r="C41" s="425"/>
      <c r="D41" s="425"/>
      <c r="E41" s="426"/>
    </row>
    <row r="42" spans="1:5" s="11" customFormat="1" ht="15">
      <c r="A42" s="427" t="s">
        <v>196</v>
      </c>
      <c r="B42" s="428" t="str">
        <f>Orçamento!D88</f>
        <v>ESQUADRIAS</v>
      </c>
      <c r="C42" s="429">
        <f>Orçamento!E88</f>
        <v>0</v>
      </c>
      <c r="D42" s="430" t="e">
        <f>C42*(1+Orçamento!$F$124)</f>
        <v>#VALUE!</v>
      </c>
      <c r="E42" s="433" t="e">
        <f>D42/$D$56</f>
        <v>#VALUE!</v>
      </c>
    </row>
    <row r="43" spans="1:5" s="11" customFormat="1" ht="4.5" customHeight="1">
      <c r="A43" s="423"/>
      <c r="B43" s="424"/>
      <c r="C43" s="425"/>
      <c r="D43" s="425"/>
      <c r="E43" s="426"/>
    </row>
    <row r="44" spans="1:5" s="11" customFormat="1" ht="15">
      <c r="A44" s="427" t="s">
        <v>200</v>
      </c>
      <c r="B44" s="428" t="str">
        <f>Orçamento!D94</f>
        <v>COBERTURA</v>
      </c>
      <c r="C44" s="430">
        <f>Orçamento!E94</f>
        <v>0</v>
      </c>
      <c r="D44" s="430" t="e">
        <f>C44*(1+Orçamento!$F$124)</f>
        <v>#VALUE!</v>
      </c>
      <c r="E44" s="438" t="e">
        <f>D44/$D$56</f>
        <v>#VALUE!</v>
      </c>
    </row>
    <row r="45" spans="1:5" s="11" customFormat="1" ht="3" customHeight="1">
      <c r="A45" s="423"/>
      <c r="B45" s="424"/>
      <c r="C45" s="425"/>
      <c r="D45" s="425"/>
      <c r="E45" s="426"/>
    </row>
    <row r="46" spans="1:5" s="11" customFormat="1" ht="15">
      <c r="A46" s="427" t="s">
        <v>208</v>
      </c>
      <c r="B46" s="428" t="str">
        <f>Orçamento!D97</f>
        <v>PINTURA INTERNA E EXTERNA</v>
      </c>
      <c r="C46" s="429">
        <f>Orçamento!E97</f>
        <v>0</v>
      </c>
      <c r="D46" s="430" t="e">
        <f>C46*(1+Orçamento!$F$124)</f>
        <v>#VALUE!</v>
      </c>
      <c r="E46" s="433" t="e">
        <f>D46/$D$56</f>
        <v>#VALUE!</v>
      </c>
    </row>
    <row r="47" spans="1:5" s="11" customFormat="1" ht="3.75" customHeight="1">
      <c r="A47" s="423"/>
      <c r="B47" s="424"/>
      <c r="C47" s="425"/>
      <c r="D47" s="425"/>
      <c r="E47" s="426"/>
    </row>
    <row r="48" spans="1:5" s="11" customFormat="1" ht="15">
      <c r="A48" s="434" t="s">
        <v>221</v>
      </c>
      <c r="B48" s="435" t="str">
        <f>Orçamento!D104</f>
        <v>LOUÇAS E METAIS</v>
      </c>
      <c r="C48" s="429">
        <f>Orçamento!E104</f>
        <v>0</v>
      </c>
      <c r="D48" s="430" t="e">
        <f>C48*(1+Orçamento!$F$124)</f>
        <v>#VALUE!</v>
      </c>
      <c r="E48" s="433" t="e">
        <f>D48/$D$56</f>
        <v>#VALUE!</v>
      </c>
    </row>
    <row r="49" spans="1:5" s="11" customFormat="1" ht="3.75" customHeight="1">
      <c r="A49" s="423"/>
      <c r="B49" s="424"/>
      <c r="C49" s="425"/>
      <c r="D49" s="425"/>
      <c r="E49" s="426"/>
    </row>
    <row r="50" spans="1:5" s="11" customFormat="1" ht="15">
      <c r="A50" s="427" t="s">
        <v>244</v>
      </c>
      <c r="B50" s="428" t="str">
        <f>Orçamento!D113</f>
        <v>ILUMINAÇÃO</v>
      </c>
      <c r="C50" s="430">
        <f>Orçamento!E113</f>
        <v>0</v>
      </c>
      <c r="D50" s="430" t="e">
        <f>C50*(1+Orçamento!$F$124)</f>
        <v>#VALUE!</v>
      </c>
      <c r="E50" s="433" t="e">
        <f>D50/$D$56</f>
        <v>#VALUE!</v>
      </c>
    </row>
    <row r="51" spans="1:5" s="11" customFormat="1" ht="3.75" customHeight="1">
      <c r="A51" s="423"/>
      <c r="B51" s="424"/>
      <c r="C51" s="425"/>
      <c r="D51" s="425"/>
      <c r="E51" s="426"/>
    </row>
    <row r="52" spans="1:5" s="11" customFormat="1" ht="15">
      <c r="A52" s="427" t="s">
        <v>255</v>
      </c>
      <c r="B52" s="428" t="str">
        <f>Orçamento!D117</f>
        <v>COMUNICAÇÃO VISUAL</v>
      </c>
      <c r="C52" s="430">
        <f>Orçamento!E117</f>
        <v>0</v>
      </c>
      <c r="D52" s="430" t="e">
        <f>C52*(1+Orçamento!$F$124)</f>
        <v>#VALUE!</v>
      </c>
      <c r="E52" s="433" t="e">
        <f>D52/$D$56</f>
        <v>#VALUE!</v>
      </c>
    </row>
    <row r="53" spans="1:5" s="11" customFormat="1" ht="3" customHeight="1">
      <c r="A53" s="423"/>
      <c r="B53" s="424"/>
      <c r="C53" s="425"/>
      <c r="D53" s="425"/>
      <c r="E53" s="426"/>
    </row>
    <row r="54" spans="1:5" s="11" customFormat="1" ht="15">
      <c r="A54" s="427" t="s">
        <v>257</v>
      </c>
      <c r="B54" s="428" t="str">
        <f>Orçamento!D119</f>
        <v>SERVIÇOS COMPLEMENTARES</v>
      </c>
      <c r="C54" s="430">
        <f>Orçamento!E119</f>
        <v>0</v>
      </c>
      <c r="D54" s="430" t="e">
        <f>C54*(1+Orçamento!$F$124)</f>
        <v>#VALUE!</v>
      </c>
      <c r="E54" s="433" t="e">
        <f>D54/$D$56</f>
        <v>#VALUE!</v>
      </c>
    </row>
    <row r="55" spans="1:5" s="11" customFormat="1" ht="11.25" customHeight="1">
      <c r="A55" s="423"/>
      <c r="B55" s="424"/>
      <c r="C55" s="425"/>
      <c r="D55" s="425"/>
      <c r="E55" s="426"/>
    </row>
    <row r="56" spans="1:5" ht="27" customHeight="1" thickBot="1">
      <c r="A56" s="439" t="s">
        <v>85</v>
      </c>
      <c r="B56" s="439"/>
      <c r="C56" s="440">
        <f>SUM(C17,C32)</f>
        <v>0</v>
      </c>
      <c r="D56" s="441" t="e">
        <f>SUM(D17,D32)</f>
        <v>#VALUE!</v>
      </c>
      <c r="E56" s="442" t="e">
        <f>SUM(E17,E32)</f>
        <v>#VALUE!</v>
      </c>
    </row>
    <row r="57" spans="1:5" ht="12.75" customHeight="1">
      <c r="A57" s="43"/>
      <c r="B57" s="43"/>
      <c r="C57" s="380"/>
      <c r="D57" s="380"/>
      <c r="E57" s="381"/>
    </row>
    <row r="58" spans="1:5" ht="12.75" customHeight="1">
      <c r="A58" s="43"/>
      <c r="B58" s="43"/>
      <c r="C58" s="380"/>
      <c r="D58" s="116"/>
      <c r="E58" s="381"/>
    </row>
    <row r="59" spans="1:5" ht="12.75" customHeight="1">
      <c r="A59" s="43"/>
      <c r="B59" s="43"/>
      <c r="D59" s="116"/>
      <c r="E59" s="381"/>
    </row>
    <row r="60" spans="1:5" ht="15" customHeight="1">
      <c r="A60" s="32"/>
      <c r="B60" s="32"/>
      <c r="E60" s="116"/>
    </row>
    <row r="61" spans="1:5" ht="12.75" customHeight="1">
      <c r="A61" s="43"/>
      <c r="B61" s="383"/>
      <c r="C61" s="380"/>
      <c r="D61" s="380"/>
      <c r="E61" s="381"/>
    </row>
    <row r="62" spans="1:5" ht="12.75" customHeight="1">
      <c r="A62" s="43"/>
      <c r="B62" s="43"/>
      <c r="C62" s="380"/>
      <c r="D62" s="380"/>
      <c r="E62" s="381"/>
    </row>
    <row r="63" spans="1:5" ht="12.75" customHeight="1">
      <c r="A63" s="43"/>
      <c r="B63" s="383"/>
      <c r="C63" s="380"/>
      <c r="D63" s="380"/>
      <c r="E63" s="381"/>
    </row>
    <row r="64" spans="1:5" ht="12.75" customHeight="1">
      <c r="A64" s="43"/>
      <c r="B64" s="43"/>
      <c r="C64" s="384"/>
      <c r="D64" s="384"/>
      <c r="E64" s="384"/>
    </row>
    <row r="65" spans="2:5" ht="15" customHeight="1">
      <c r="B65" s="385"/>
      <c r="C65" s="386"/>
      <c r="D65" s="386"/>
      <c r="E65" s="386"/>
    </row>
    <row r="66" spans="2:5" ht="12.75" customHeight="1">
      <c r="B66" s="96"/>
      <c r="C66" s="387"/>
      <c r="D66" s="387"/>
      <c r="E66" s="387"/>
    </row>
    <row r="67" spans="2:5" ht="12.75" customHeight="1">
      <c r="B67" s="96"/>
      <c r="C67" s="387"/>
      <c r="D67" s="387"/>
      <c r="E67" s="387"/>
    </row>
    <row r="68" spans="2:5" ht="12.75" customHeight="1">
      <c r="B68" s="115"/>
      <c r="C68" s="387"/>
      <c r="D68" s="387"/>
      <c r="E68" s="387"/>
    </row>
  </sheetData>
  <sheetProtection password="CBC5" sheet="1" objects="1" scenarios="1" formatCells="0" formatColumns="0" formatRows="0" selectLockedCells="1"/>
  <mergeCells count="8">
    <mergeCell ref="A8:B8"/>
    <mergeCell ref="C64:E64"/>
    <mergeCell ref="C65:E65"/>
    <mergeCell ref="C66:E66"/>
    <mergeCell ref="C67:E67"/>
    <mergeCell ref="C68:E68"/>
    <mergeCell ref="A14:E14"/>
    <mergeCell ref="A56:B56"/>
  </mergeCells>
  <printOptions horizontalCentered="1"/>
  <pageMargins left="0.7874015748031497" right="0.3937007874015748" top="0.7874015748031497" bottom="0.3937007874015748" header="0.5118110236220472" footer="0"/>
  <pageSetup fitToHeight="0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2"/>
  <sheetViews>
    <sheetView zoomScale="90" zoomScaleNormal="90" zoomScaleSheetLayoutView="70" workbookViewId="0" topLeftCell="A4">
      <selection activeCell="G4" sqref="G4"/>
    </sheetView>
  </sheetViews>
  <sheetFormatPr defaultColWidth="9.140625" defaultRowHeight="12.75"/>
  <cols>
    <col min="1" max="1" width="16.7109375" style="452" customWidth="1"/>
    <col min="2" max="2" width="65.57421875" style="452" customWidth="1"/>
    <col min="3" max="3" width="12.28125" style="472" customWidth="1"/>
    <col min="4" max="4" width="30.28125" style="474" bestFit="1" customWidth="1"/>
    <col min="5" max="5" width="21.28125" style="452" customWidth="1"/>
    <col min="6" max="6" width="23.140625" style="452" bestFit="1" customWidth="1"/>
    <col min="7" max="9" width="22.421875" style="452" bestFit="1" customWidth="1"/>
    <col min="10" max="11" width="9.140625" style="452" customWidth="1"/>
    <col min="12" max="12" width="13.140625" style="452" bestFit="1" customWidth="1"/>
    <col min="13" max="16384" width="9.140625" style="452" customWidth="1"/>
  </cols>
  <sheetData>
    <row r="1" spans="1:9" s="388" customFormat="1" ht="30.75" customHeight="1">
      <c r="A1" s="443"/>
      <c r="B1" s="443"/>
      <c r="C1" s="443"/>
      <c r="D1" s="443"/>
      <c r="E1" s="372"/>
      <c r="F1" s="372"/>
      <c r="G1" s="372"/>
      <c r="H1" s="372"/>
      <c r="I1" s="372"/>
    </row>
    <row r="2" spans="1:9" s="388" customFormat="1" ht="22.5" customHeight="1">
      <c r="A2" s="444"/>
      <c r="B2" s="444"/>
      <c r="C2" s="444"/>
      <c r="D2" s="444"/>
      <c r="E2" s="33"/>
      <c r="F2" s="33"/>
      <c r="G2" s="33"/>
      <c r="H2" s="33"/>
      <c r="I2" s="33"/>
    </row>
    <row r="3" spans="3:9" s="388" customFormat="1" ht="9.75" customHeight="1">
      <c r="C3" s="33"/>
      <c r="D3" s="33"/>
      <c r="E3" s="33"/>
      <c r="F3" s="33"/>
      <c r="G3" s="445"/>
      <c r="H3" s="32"/>
      <c r="I3" s="32"/>
    </row>
    <row r="4" spans="1:9" s="388" customFormat="1" ht="18">
      <c r="A4" s="446"/>
      <c r="B4" s="446"/>
      <c r="C4" s="446"/>
      <c r="D4" s="446"/>
      <c r="E4" s="35"/>
      <c r="F4" s="35"/>
      <c r="G4" s="35"/>
      <c r="H4" s="35"/>
      <c r="I4" s="35"/>
    </row>
    <row r="5" spans="1:9" s="388" customFormat="1" ht="25.5" customHeight="1" thickBot="1">
      <c r="A5" s="32"/>
      <c r="B5" s="32"/>
      <c r="C5" s="375"/>
      <c r="D5" s="447"/>
      <c r="E5" s="376"/>
      <c r="F5" s="448"/>
      <c r="G5" s="448"/>
      <c r="H5" s="32"/>
      <c r="I5" s="32"/>
    </row>
    <row r="6" spans="1:9" s="32" customFormat="1" ht="7.5" customHeight="1">
      <c r="A6" s="482"/>
      <c r="B6" s="483"/>
      <c r="C6" s="483"/>
      <c r="D6" s="483"/>
      <c r="E6" s="483"/>
      <c r="F6" s="483"/>
      <c r="G6" s="483"/>
      <c r="H6" s="483"/>
      <c r="I6" s="484"/>
    </row>
    <row r="7" spans="1:9" s="449" customFormat="1" ht="15.75" customHeight="1">
      <c r="A7" s="127" t="s">
        <v>0</v>
      </c>
      <c r="B7" s="399" t="str">
        <f>Orçamento!D5</f>
        <v>REFORÇO ESTRUTURAL E REFORMA- UBS SANTA RITA II - ITAPEVI-SP</v>
      </c>
      <c r="C7" s="399"/>
      <c r="D7" s="399"/>
      <c r="E7" s="485" t="str">
        <f>Orçamento!$F$7</f>
        <v>Área de intervenção:</v>
      </c>
      <c r="F7" s="485"/>
      <c r="G7" s="485"/>
      <c r="H7" s="486">
        <f>Orçamento!$H$7</f>
        <v>858.67</v>
      </c>
      <c r="I7" s="487"/>
    </row>
    <row r="8" spans="1:9" s="449" customFormat="1" ht="6" customHeight="1">
      <c r="A8" s="488"/>
      <c r="B8" s="488"/>
      <c r="C8" s="395"/>
      <c r="D8" s="395"/>
      <c r="E8" s="489"/>
      <c r="F8" s="490"/>
      <c r="G8" s="490"/>
      <c r="H8" s="128"/>
      <c r="I8" s="136"/>
    </row>
    <row r="9" spans="1:9" s="449" customFormat="1" ht="15.75" customHeight="1">
      <c r="A9" s="137" t="str">
        <f>CONCATENATE(Orçamento!A7," ",Orçamento!D7)</f>
        <v>Tipo de Intervenção:  REFORMA E CONSTRUÇÃO</v>
      </c>
      <c r="B9" s="395"/>
      <c r="C9" s="130"/>
      <c r="D9" s="130"/>
      <c r="E9" s="491" t="str">
        <f>Orçamento!$F$9</f>
        <v>Investimento:</v>
      </c>
      <c r="F9" s="491"/>
      <c r="G9" s="491"/>
      <c r="H9" s="492" t="e">
        <f>Orçamento!$H$9</f>
        <v>#VALUE!</v>
      </c>
      <c r="I9" s="493"/>
    </row>
    <row r="10" spans="1:9" s="449" customFormat="1" ht="6" customHeight="1">
      <c r="A10" s="127"/>
      <c r="B10" s="395"/>
      <c r="C10" s="395"/>
      <c r="D10" s="395"/>
      <c r="E10" s="489"/>
      <c r="F10" s="490"/>
      <c r="G10" s="490"/>
      <c r="H10" s="128"/>
      <c r="I10" s="136"/>
    </row>
    <row r="11" spans="1:9" s="449" customFormat="1" ht="15.75" customHeight="1">
      <c r="A11" s="137" t="s">
        <v>3</v>
      </c>
      <c r="B11" s="130" t="str">
        <f>Orçamento!D9</f>
        <v>RUA ALCIDES COTRIM, 105, SANTA RITA - ITAPEVI/SP</v>
      </c>
      <c r="C11" s="135"/>
      <c r="D11" s="135"/>
      <c r="E11" s="485" t="str">
        <f>Orçamento!$F$11</f>
        <v>Invest./Área:</v>
      </c>
      <c r="F11" s="485"/>
      <c r="G11" s="485"/>
      <c r="H11" s="494" t="e">
        <f>Orçamento!$H$11</f>
        <v>#VALUE!</v>
      </c>
      <c r="I11" s="495"/>
    </row>
    <row r="12" spans="1:9" s="32" customFormat="1" ht="6" customHeight="1" thickBot="1">
      <c r="A12" s="496"/>
      <c r="B12" s="497"/>
      <c r="C12" s="497"/>
      <c r="D12" s="497"/>
      <c r="E12" s="497"/>
      <c r="F12" s="497"/>
      <c r="G12" s="497"/>
      <c r="H12" s="497"/>
      <c r="I12" s="498"/>
    </row>
    <row r="13" spans="1:9" s="450" customFormat="1" ht="12" customHeight="1" thickBot="1">
      <c r="A13" s="482"/>
      <c r="B13" s="483"/>
      <c r="C13" s="483"/>
      <c r="D13" s="483"/>
      <c r="E13" s="483"/>
      <c r="F13" s="483"/>
      <c r="G13" s="483"/>
      <c r="H13" s="483"/>
      <c r="I13" s="484"/>
    </row>
    <row r="14" spans="1:9" s="451" customFormat="1" ht="18.75" thickBot="1">
      <c r="A14" s="499" t="s">
        <v>19</v>
      </c>
      <c r="B14" s="500" t="s">
        <v>20</v>
      </c>
      <c r="C14" s="501" t="s">
        <v>21</v>
      </c>
      <c r="D14" s="501" t="s">
        <v>22</v>
      </c>
      <c r="E14" s="502">
        <v>1</v>
      </c>
      <c r="F14" s="502">
        <v>2</v>
      </c>
      <c r="G14" s="502">
        <v>3</v>
      </c>
      <c r="H14" s="502">
        <v>4</v>
      </c>
      <c r="I14" s="503">
        <v>5</v>
      </c>
    </row>
    <row r="15" spans="1:9" s="451" customFormat="1" ht="18.75" thickBot="1">
      <c r="A15" s="499"/>
      <c r="B15" s="500"/>
      <c r="C15" s="504" t="s">
        <v>12</v>
      </c>
      <c r="D15" s="504" t="s">
        <v>13</v>
      </c>
      <c r="E15" s="505"/>
      <c r="F15" s="506"/>
      <c r="G15" s="506"/>
      <c r="H15" s="506"/>
      <c r="I15" s="507"/>
    </row>
    <row r="16" spans="1:9" ht="12" customHeight="1" thickBot="1">
      <c r="A16" s="508"/>
      <c r="B16" s="509"/>
      <c r="C16" s="510"/>
      <c r="D16" s="510"/>
      <c r="E16" s="509"/>
      <c r="F16" s="509"/>
      <c r="G16" s="509"/>
      <c r="H16" s="509"/>
      <c r="I16" s="511"/>
    </row>
    <row r="17" spans="1:10" ht="23.25" customHeight="1">
      <c r="A17" s="512">
        <f>Orçamento!A14</f>
        <v>1</v>
      </c>
      <c r="B17" s="513" t="str">
        <f>Orçamento!D14</f>
        <v>REFORÇO ESTRUTURAL - UBS SANTA RITA II</v>
      </c>
      <c r="C17" s="514" t="e">
        <f>Orçamento!I14</f>
        <v>#DIV/0!</v>
      </c>
      <c r="D17" s="515" t="e">
        <f>Resumo!D17</f>
        <v>#VALUE!</v>
      </c>
      <c r="E17" s="516" t="e">
        <f>E18/$D$17</f>
        <v>#VALUE!</v>
      </c>
      <c r="F17" s="516" t="e">
        <f>F18/$D$17</f>
        <v>#VALUE!</v>
      </c>
      <c r="G17" s="516" t="e">
        <f>G18/$D$17</f>
        <v>#VALUE!</v>
      </c>
      <c r="H17" s="516" t="e">
        <f>H18/$D$17</f>
        <v>#VALUE!</v>
      </c>
      <c r="I17" s="517" t="e">
        <f>I18/$D$17</f>
        <v>#VALUE!</v>
      </c>
      <c r="J17" s="453"/>
    </row>
    <row r="18" spans="1:12" ht="14.25" customHeight="1">
      <c r="A18" s="518"/>
      <c r="B18" s="519"/>
      <c r="C18" s="520"/>
      <c r="D18" s="521"/>
      <c r="E18" s="522" t="e">
        <f>SUM(E20,E22,E24,E26,E28,E30)</f>
        <v>#VALUE!</v>
      </c>
      <c r="F18" s="522" t="e">
        <f>SUM(F20,F22,F24,F26,F28,F30)</f>
        <v>#VALUE!</v>
      </c>
      <c r="G18" s="522" t="e">
        <f>SUM(G20,G22,G24,G26,G28,G30)</f>
        <v>#VALUE!</v>
      </c>
      <c r="H18" s="522" t="e">
        <f>SUM(H20,H22,H24,H26,H28,H30)</f>
        <v>#VALUE!</v>
      </c>
      <c r="I18" s="523" t="e">
        <f>SUM(I20,I22,I24,I26,I28,I30)</f>
        <v>#VALUE!</v>
      </c>
      <c r="J18" s="453"/>
      <c r="L18" s="454"/>
    </row>
    <row r="19" spans="1:10" ht="23.25" customHeight="1">
      <c r="A19" s="524" t="s">
        <v>14</v>
      </c>
      <c r="B19" s="525" t="str">
        <f>Orçamento!D15</f>
        <v>SERVIÇOS PRELIMINARES</v>
      </c>
      <c r="C19" s="526" t="e">
        <f>Orçamento!I15</f>
        <v>#DIV/0!</v>
      </c>
      <c r="D19" s="527" t="e">
        <f>Resumo!D19</f>
        <v>#VALUE!</v>
      </c>
      <c r="E19" s="455"/>
      <c r="F19" s="456">
        <v>0</v>
      </c>
      <c r="G19" s="457"/>
      <c r="H19" s="456"/>
      <c r="I19" s="458"/>
      <c r="J19" s="453"/>
    </row>
    <row r="20" spans="1:12" ht="14.25" customHeight="1">
      <c r="A20" s="528"/>
      <c r="B20" s="529"/>
      <c r="C20" s="530"/>
      <c r="D20" s="531"/>
      <c r="E20" s="532" t="e">
        <f>E19*$D19</f>
        <v>#VALUE!</v>
      </c>
      <c r="F20" s="533" t="e">
        <f>F19*$D19</f>
        <v>#VALUE!</v>
      </c>
      <c r="G20" s="533" t="e">
        <f>G19*$D19</f>
        <v>#VALUE!</v>
      </c>
      <c r="H20" s="533" t="e">
        <f>H19*$D19</f>
        <v>#VALUE!</v>
      </c>
      <c r="I20" s="534" t="e">
        <f>I19*$D19</f>
        <v>#VALUE!</v>
      </c>
      <c r="J20" s="453"/>
      <c r="L20" s="454"/>
    </row>
    <row r="21" spans="1:10" ht="23.25" customHeight="1">
      <c r="A21" s="535" t="s">
        <v>16</v>
      </c>
      <c r="B21" s="536" t="str">
        <f>Orçamento!D19</f>
        <v>REFORÇO FUNDAÇÃO</v>
      </c>
      <c r="C21" s="537" t="e">
        <f>Orçamento!I24</f>
        <v>#DIV/0!</v>
      </c>
      <c r="D21" s="538" t="e">
        <f>Resumo!D21</f>
        <v>#VALUE!</v>
      </c>
      <c r="E21" s="459"/>
      <c r="F21" s="460"/>
      <c r="G21" s="461"/>
      <c r="H21" s="461"/>
      <c r="I21" s="462"/>
      <c r="J21" s="453"/>
    </row>
    <row r="22" spans="1:10" ht="14.25" customHeight="1">
      <c r="A22" s="539"/>
      <c r="B22" s="529"/>
      <c r="C22" s="530"/>
      <c r="D22" s="531"/>
      <c r="E22" s="540" t="e">
        <f>E21*$D21</f>
        <v>#VALUE!</v>
      </c>
      <c r="F22" s="541" t="e">
        <f>F21*$D21</f>
        <v>#VALUE!</v>
      </c>
      <c r="G22" s="542" t="e">
        <f>G21*$D21</f>
        <v>#VALUE!</v>
      </c>
      <c r="H22" s="541" t="e">
        <f>H21*$D21</f>
        <v>#VALUE!</v>
      </c>
      <c r="I22" s="543" t="e">
        <f>I21*$D21</f>
        <v>#VALUE!</v>
      </c>
      <c r="J22" s="453"/>
    </row>
    <row r="23" spans="1:10" ht="23.25" customHeight="1">
      <c r="A23" s="535" t="s">
        <v>82</v>
      </c>
      <c r="B23" s="536" t="str">
        <f>Orçamento!D24</f>
        <v>TRATAMENTO FISSURAS</v>
      </c>
      <c r="C23" s="537" t="e">
        <f>Orçamento!I24</f>
        <v>#DIV/0!</v>
      </c>
      <c r="D23" s="538" t="e">
        <f>Resumo!D23</f>
        <v>#VALUE!</v>
      </c>
      <c r="E23" s="463"/>
      <c r="F23" s="464"/>
      <c r="G23" s="457"/>
      <c r="H23" s="464"/>
      <c r="I23" s="465"/>
      <c r="J23" s="453"/>
    </row>
    <row r="24" spans="1:12" ht="14.25" customHeight="1">
      <c r="A24" s="535"/>
      <c r="B24" s="536"/>
      <c r="C24" s="537"/>
      <c r="D24" s="538"/>
      <c r="E24" s="532" t="e">
        <f>E23*$D23</f>
        <v>#VALUE!</v>
      </c>
      <c r="F24" s="541" t="e">
        <f>F23*$D23</f>
        <v>#VALUE!</v>
      </c>
      <c r="G24" s="541" t="e">
        <f>G23*$D23</f>
        <v>#VALUE!</v>
      </c>
      <c r="H24" s="541" t="e">
        <f>H23*$D23</f>
        <v>#VALUE!</v>
      </c>
      <c r="I24" s="543" t="e">
        <f>I23*$D23</f>
        <v>#VALUE!</v>
      </c>
      <c r="J24" s="453"/>
      <c r="L24" s="454"/>
    </row>
    <row r="25" spans="1:10" ht="14.25" customHeight="1">
      <c r="A25" s="535" t="s">
        <v>114</v>
      </c>
      <c r="B25" s="525" t="str">
        <f>Orçamento!D34</f>
        <v>GRAUTEAMENTO DAS CONTRA VERGAS</v>
      </c>
      <c r="C25" s="526" t="e">
        <f>Orçamento!I34</f>
        <v>#DIV/0!</v>
      </c>
      <c r="D25" s="544" t="e">
        <f>Resumo!D25</f>
        <v>#VALUE!</v>
      </c>
      <c r="E25" s="456"/>
      <c r="F25" s="456"/>
      <c r="G25" s="457"/>
      <c r="H25" s="456"/>
      <c r="I25" s="458"/>
      <c r="J25" s="453"/>
    </row>
    <row r="26" spans="1:12" ht="25.5" customHeight="1">
      <c r="A26" s="535"/>
      <c r="B26" s="529"/>
      <c r="C26" s="530"/>
      <c r="D26" s="545"/>
      <c r="E26" s="533" t="e">
        <f>E25*$D25</f>
        <v>#VALUE!</v>
      </c>
      <c r="F26" s="546" t="e">
        <f>F25*$D25</f>
        <v>#VALUE!</v>
      </c>
      <c r="G26" s="542" t="e">
        <f>G25*$D25</f>
        <v>#VALUE!</v>
      </c>
      <c r="H26" s="546" t="e">
        <f>H25*$D25</f>
        <v>#VALUE!</v>
      </c>
      <c r="I26" s="547" t="e">
        <f>I25*$D25</f>
        <v>#VALUE!</v>
      </c>
      <c r="J26" s="453"/>
      <c r="L26" s="454"/>
    </row>
    <row r="27" spans="1:10" ht="14.25" customHeight="1">
      <c r="A27" s="535" t="s">
        <v>129</v>
      </c>
      <c r="B27" s="536" t="str">
        <f>Orçamento!D40</f>
        <v>CONSOLIDAÇÃO DO ATERRO</v>
      </c>
      <c r="C27" s="537" t="e">
        <f>Orçamento!I40</f>
        <v>#DIV/0!</v>
      </c>
      <c r="D27" s="548" t="e">
        <f>Resumo!D27</f>
        <v>#VALUE!</v>
      </c>
      <c r="E27" s="466"/>
      <c r="F27" s="466"/>
      <c r="G27" s="457"/>
      <c r="H27" s="466"/>
      <c r="I27" s="467"/>
      <c r="J27" s="453"/>
    </row>
    <row r="28" spans="1:12" ht="34.5" customHeight="1">
      <c r="A28" s="535"/>
      <c r="B28" s="529"/>
      <c r="C28" s="530"/>
      <c r="D28" s="549"/>
      <c r="E28" s="550" t="e">
        <f>E27*$D27</f>
        <v>#VALUE!</v>
      </c>
      <c r="F28" s="533" t="e">
        <f>F27*$D27</f>
        <v>#VALUE!</v>
      </c>
      <c r="G28" s="533" t="e">
        <f>G27*$D27</f>
        <v>#VALUE!</v>
      </c>
      <c r="H28" s="533" t="e">
        <f>H27*$D27</f>
        <v>#VALUE!</v>
      </c>
      <c r="I28" s="534" t="e">
        <f>I27*$D27</f>
        <v>#VALUE!</v>
      </c>
      <c r="J28" s="453"/>
      <c r="L28" s="454"/>
    </row>
    <row r="29" spans="1:10" ht="14.25" customHeight="1">
      <c r="A29" s="535" t="s">
        <v>35</v>
      </c>
      <c r="B29" s="536" t="str">
        <f>Orçamento!D42</f>
        <v>RECOMPOSIÇÃO CIVIL</v>
      </c>
      <c r="C29" s="537" t="e">
        <f>Orçamento!I42</f>
        <v>#DIV/0!</v>
      </c>
      <c r="D29" s="548" t="e">
        <f>Resumo!D30</f>
        <v>#VALUE!</v>
      </c>
      <c r="E29" s="468"/>
      <c r="F29" s="466"/>
      <c r="G29" s="457"/>
      <c r="H29" s="466"/>
      <c r="I29" s="465"/>
      <c r="J29" s="453"/>
    </row>
    <row r="30" spans="1:12" ht="18.75" customHeight="1">
      <c r="A30" s="535"/>
      <c r="B30" s="529"/>
      <c r="C30" s="530"/>
      <c r="D30" s="549"/>
      <c r="E30" s="541" t="e">
        <f>E29*$D29</f>
        <v>#VALUE!</v>
      </c>
      <c r="F30" s="541" t="e">
        <f>F29*$D29</f>
        <v>#VALUE!</v>
      </c>
      <c r="G30" s="541" t="e">
        <f>G29*$D29</f>
        <v>#VALUE!</v>
      </c>
      <c r="H30" s="541" t="e">
        <f>H29*$D29</f>
        <v>#VALUE!</v>
      </c>
      <c r="I30" s="543" t="e">
        <f>I29*$D29</f>
        <v>#VALUE!</v>
      </c>
      <c r="J30" s="453"/>
      <c r="L30" s="454"/>
    </row>
    <row r="31" spans="1:12" ht="6.75" customHeight="1" thickBot="1">
      <c r="A31" s="551"/>
      <c r="B31" s="552"/>
      <c r="C31" s="553"/>
      <c r="D31" s="554"/>
      <c r="E31" s="555"/>
      <c r="F31" s="555"/>
      <c r="G31" s="555"/>
      <c r="H31" s="555"/>
      <c r="I31" s="556"/>
      <c r="J31" s="453"/>
      <c r="L31" s="454"/>
    </row>
    <row r="32" spans="1:10" ht="14.25" customHeight="1">
      <c r="A32" s="512">
        <v>2</v>
      </c>
      <c r="B32" s="513" t="str">
        <f>Orçamento!D59</f>
        <v>REFORMA GERAL</v>
      </c>
      <c r="C32" s="514" t="e">
        <f>Orçamento!I59</f>
        <v>#DIV/0!</v>
      </c>
      <c r="D32" s="515" t="e">
        <f>Resumo!D32</f>
        <v>#VALUE!</v>
      </c>
      <c r="E32" s="557" t="e">
        <f>E33/$D$32</f>
        <v>#VALUE!</v>
      </c>
      <c r="F32" s="558" t="e">
        <f>F33/$D$32</f>
        <v>#VALUE!</v>
      </c>
      <c r="G32" s="558" t="e">
        <f>G33/$D$32</f>
        <v>#VALUE!</v>
      </c>
      <c r="H32" s="558" t="e">
        <f>H33/$D$32</f>
        <v>#VALUE!</v>
      </c>
      <c r="I32" s="559" t="e">
        <f>I33/$D$32</f>
        <v>#VALUE!</v>
      </c>
      <c r="J32" s="453"/>
    </row>
    <row r="33" spans="1:10" ht="14.25" customHeight="1">
      <c r="A33" s="560"/>
      <c r="B33" s="519"/>
      <c r="C33" s="561"/>
      <c r="D33" s="562"/>
      <c r="E33" s="563" t="e">
        <f>SUM(E35,E37,E39,E41,E43,E45,E47,E49,E51,E53,E55)</f>
        <v>#VALUE!</v>
      </c>
      <c r="F33" s="564" t="e">
        <f>SUM(F35,F37,F39,F41,F43,F45,F47,F49,F51,F53,F55)</f>
        <v>#VALUE!</v>
      </c>
      <c r="G33" s="564" t="e">
        <f>SUM(G35,G37,G39,G41,G43,G45,G47,G49,G51,G53,G55)</f>
        <v>#VALUE!</v>
      </c>
      <c r="H33" s="563" t="e">
        <f>SUM(H35,H37,H39,H41,H43,H45,H47,H49,H51,H53,H55)</f>
        <v>#VALUE!</v>
      </c>
      <c r="I33" s="565" t="e">
        <f>SUM(I35,I37,I39,I41,I43,I45,I47,I49,I51,I53,I55)</f>
        <v>#VALUE!</v>
      </c>
      <c r="J33" s="453"/>
    </row>
    <row r="34" spans="1:10" ht="14.25" customHeight="1">
      <c r="A34" s="535" t="s">
        <v>145</v>
      </c>
      <c r="B34" s="525" t="str">
        <f>Orçamento!D60</f>
        <v>DEMOLIÇÕES E RETIRADAS</v>
      </c>
      <c r="C34" s="566" t="e">
        <f>Orçamento!I60</f>
        <v>#DIV/0!</v>
      </c>
      <c r="D34" s="567" t="e">
        <f>Resumo!D34</f>
        <v>#VALUE!</v>
      </c>
      <c r="E34" s="468"/>
      <c r="F34" s="469">
        <f>Orçamento!M33</f>
        <v>0</v>
      </c>
      <c r="G34" s="469">
        <f>Orçamento!N33</f>
        <v>0</v>
      </c>
      <c r="H34" s="457">
        <f>Orçamento!O33</f>
        <v>0</v>
      </c>
      <c r="I34" s="465">
        <f>Orçamento!P33</f>
        <v>0</v>
      </c>
      <c r="J34" s="453"/>
    </row>
    <row r="35" spans="1:10" ht="21.75" customHeight="1">
      <c r="A35" s="539"/>
      <c r="B35" s="529"/>
      <c r="C35" s="568"/>
      <c r="D35" s="567"/>
      <c r="E35" s="569" t="e">
        <f>E34*$D34</f>
        <v>#VALUE!</v>
      </c>
      <c r="F35" s="564" t="e">
        <f>F34*$D34</f>
        <v>#VALUE!</v>
      </c>
      <c r="G35" s="564" t="e">
        <f>G34*$D34</f>
        <v>#VALUE!</v>
      </c>
      <c r="H35" s="569" t="e">
        <f>H34*$D34</f>
        <v>#VALUE!</v>
      </c>
      <c r="I35" s="565" t="e">
        <f>I34*$D34</f>
        <v>#VALUE!</v>
      </c>
      <c r="J35" s="453"/>
    </row>
    <row r="36" spans="1:10" ht="14.25" customHeight="1">
      <c r="A36" s="535" t="s">
        <v>164</v>
      </c>
      <c r="B36" s="525" t="str">
        <f>Orçamento!D71</f>
        <v>GRADIL E PORTÃO TIPO PARQUE</v>
      </c>
      <c r="C36" s="537" t="e">
        <f>Orçamento!I71</f>
        <v>#DIV/0!</v>
      </c>
      <c r="D36" s="570" t="e">
        <f>Resumo!D36</f>
        <v>#VALUE!</v>
      </c>
      <c r="E36" s="468"/>
      <c r="F36" s="469"/>
      <c r="G36" s="469"/>
      <c r="H36" s="457"/>
      <c r="I36" s="465"/>
      <c r="J36" s="453"/>
    </row>
    <row r="37" spans="1:10" ht="14.25" customHeight="1">
      <c r="A37" s="535"/>
      <c r="B37" s="529"/>
      <c r="C37" s="537"/>
      <c r="D37" s="549"/>
      <c r="E37" s="569" t="e">
        <f>E36*$D36</f>
        <v>#VALUE!</v>
      </c>
      <c r="F37" s="569" t="e">
        <f>F36*$D36</f>
        <v>#VALUE!</v>
      </c>
      <c r="G37" s="569" t="e">
        <f>G36*$D36</f>
        <v>#VALUE!</v>
      </c>
      <c r="H37" s="569" t="e">
        <f>H36*$D36</f>
        <v>#VALUE!</v>
      </c>
      <c r="I37" s="565" t="e">
        <f>I36*$D36</f>
        <v>#VALUE!</v>
      </c>
      <c r="J37" s="453"/>
    </row>
    <row r="38" spans="1:10" ht="14.25" customHeight="1">
      <c r="A38" s="571" t="s">
        <v>181</v>
      </c>
      <c r="B38" s="536" t="str">
        <f>Orçamento!D76</f>
        <v>PAREDES, DIVISÓRIAS E FORRO</v>
      </c>
      <c r="C38" s="526" t="e">
        <f>Orçamento!I76</f>
        <v>#DIV/0!</v>
      </c>
      <c r="D38" s="570" t="e">
        <f>Resumo!D38</f>
        <v>#VALUE!</v>
      </c>
      <c r="E38" s="468"/>
      <c r="F38" s="457"/>
      <c r="G38" s="457"/>
      <c r="H38" s="457"/>
      <c r="I38" s="465"/>
      <c r="J38" s="453"/>
    </row>
    <row r="39" spans="1:10" ht="21.75" customHeight="1">
      <c r="A39" s="572"/>
      <c r="B39" s="536"/>
      <c r="C39" s="537"/>
      <c r="D39" s="549"/>
      <c r="E39" s="569" t="e">
        <f>E38*$D38</f>
        <v>#VALUE!</v>
      </c>
      <c r="F39" s="569" t="e">
        <f>F38*$D38</f>
        <v>#VALUE!</v>
      </c>
      <c r="G39" s="569" t="e">
        <f>G38*$D38</f>
        <v>#VALUE!</v>
      </c>
      <c r="H39" s="569" t="e">
        <f>H38*$D38</f>
        <v>#VALUE!</v>
      </c>
      <c r="I39" s="565" t="e">
        <f>I38*$D38</f>
        <v>#VALUE!</v>
      </c>
      <c r="J39" s="453"/>
    </row>
    <row r="40" spans="1:10" ht="14.25" customHeight="1">
      <c r="A40" s="573" t="s">
        <v>189</v>
      </c>
      <c r="B40" s="525" t="str">
        <f>Orçamento!D82</f>
        <v>REVESTIMENTOS DE PAREDES E PISO</v>
      </c>
      <c r="C40" s="526" t="e">
        <f>Orçamento!I82</f>
        <v>#DIV/0!</v>
      </c>
      <c r="D40" s="570" t="e">
        <f>Resumo!D40</f>
        <v>#VALUE!</v>
      </c>
      <c r="E40" s="468"/>
      <c r="F40" s="457"/>
      <c r="G40" s="457"/>
      <c r="H40" s="457"/>
      <c r="I40" s="465"/>
      <c r="J40" s="453"/>
    </row>
    <row r="41" spans="1:10" ht="18.75" customHeight="1">
      <c r="A41" s="535"/>
      <c r="B41" s="536"/>
      <c r="C41" s="530"/>
      <c r="D41" s="549"/>
      <c r="E41" s="569" t="e">
        <f>E40*$D40</f>
        <v>#VALUE!</v>
      </c>
      <c r="F41" s="569" t="e">
        <f>F40*$D40</f>
        <v>#VALUE!</v>
      </c>
      <c r="G41" s="569" t="e">
        <f>G40*$D40</f>
        <v>#VALUE!</v>
      </c>
      <c r="H41" s="564" t="e">
        <f>H40*$D40</f>
        <v>#VALUE!</v>
      </c>
      <c r="I41" s="574" t="e">
        <f>I40*$D40</f>
        <v>#VALUE!</v>
      </c>
      <c r="J41" s="453"/>
    </row>
    <row r="42" spans="1:10" ht="14.25" customHeight="1">
      <c r="A42" s="571" t="s">
        <v>196</v>
      </c>
      <c r="B42" s="525" t="str">
        <f>Orçamento!D88</f>
        <v>ESQUADRIAS</v>
      </c>
      <c r="C42" s="537" t="e">
        <f>Orçamento!I88</f>
        <v>#DIV/0!</v>
      </c>
      <c r="D42" s="570" t="e">
        <f>Resumo!D42</f>
        <v>#VALUE!</v>
      </c>
      <c r="E42" s="468"/>
      <c r="F42" s="457"/>
      <c r="G42" s="457"/>
      <c r="H42" s="469"/>
      <c r="I42" s="467"/>
      <c r="J42" s="453"/>
    </row>
    <row r="43" spans="1:10" ht="17.25" customHeight="1">
      <c r="A43" s="539"/>
      <c r="B43" s="536"/>
      <c r="C43" s="537"/>
      <c r="D43" s="549"/>
      <c r="E43" s="569" t="e">
        <f>E42*$D42</f>
        <v>#VALUE!</v>
      </c>
      <c r="F43" s="569" t="e">
        <f>F42*$D42</f>
        <v>#VALUE!</v>
      </c>
      <c r="G43" s="569" t="e">
        <f>G42*$D42</f>
        <v>#VALUE!</v>
      </c>
      <c r="H43" s="569" t="e">
        <f>H42*$D42</f>
        <v>#VALUE!</v>
      </c>
      <c r="I43" s="565" t="e">
        <f>I42*$D42</f>
        <v>#VALUE!</v>
      </c>
      <c r="J43" s="453"/>
    </row>
    <row r="44" spans="1:10" ht="14.25" customHeight="1">
      <c r="A44" s="535" t="s">
        <v>200</v>
      </c>
      <c r="B44" s="525" t="str">
        <f>Orçamento!D94</f>
        <v>COBERTURA</v>
      </c>
      <c r="C44" s="526" t="e">
        <f>Orçamento!I94</f>
        <v>#DIV/0!</v>
      </c>
      <c r="D44" s="548" t="e">
        <f>Resumo!D44</f>
        <v>#VALUE!</v>
      </c>
      <c r="E44" s="468"/>
      <c r="F44" s="457"/>
      <c r="G44" s="457"/>
      <c r="H44" s="457"/>
      <c r="I44" s="465"/>
      <c r="J44" s="453"/>
    </row>
    <row r="45" spans="1:10" ht="17.25" customHeight="1">
      <c r="A45" s="539"/>
      <c r="B45" s="536"/>
      <c r="C45" s="537"/>
      <c r="D45" s="548"/>
      <c r="E45" s="569" t="e">
        <f>E44*$D44</f>
        <v>#VALUE!</v>
      </c>
      <c r="F45" s="569" t="e">
        <f>F44*$D44</f>
        <v>#VALUE!</v>
      </c>
      <c r="G45" s="569" t="e">
        <f>G44*$D44</f>
        <v>#VALUE!</v>
      </c>
      <c r="H45" s="569" t="e">
        <f>H44*$D44</f>
        <v>#VALUE!</v>
      </c>
      <c r="I45" s="565" t="e">
        <f>I44*$D44</f>
        <v>#VALUE!</v>
      </c>
      <c r="J45" s="453"/>
    </row>
    <row r="46" spans="1:10" ht="14.25" customHeight="1">
      <c r="A46" s="535" t="s">
        <v>208</v>
      </c>
      <c r="B46" s="525" t="str">
        <f>Orçamento!D97</f>
        <v>PINTURA INTERNA E EXTERNA</v>
      </c>
      <c r="C46" s="526" t="e">
        <f>Orçamento!I97</f>
        <v>#DIV/0!</v>
      </c>
      <c r="D46" s="570" t="e">
        <f>Resumo!D46</f>
        <v>#VALUE!</v>
      </c>
      <c r="E46" s="468"/>
      <c r="F46" s="457"/>
      <c r="G46" s="457"/>
      <c r="H46" s="457"/>
      <c r="I46" s="465"/>
      <c r="J46" s="453"/>
    </row>
    <row r="47" spans="1:10" ht="18.75" customHeight="1">
      <c r="A47" s="535"/>
      <c r="B47" s="536"/>
      <c r="C47" s="537"/>
      <c r="D47" s="549"/>
      <c r="E47" s="569" t="e">
        <f>E46*$D46</f>
        <v>#VALUE!</v>
      </c>
      <c r="F47" s="569" t="e">
        <f>F46*$D46</f>
        <v>#VALUE!</v>
      </c>
      <c r="G47" s="569" t="e">
        <f>G46*$D46</f>
        <v>#VALUE!</v>
      </c>
      <c r="H47" s="569" t="e">
        <f>H46*$D46</f>
        <v>#VALUE!</v>
      </c>
      <c r="I47" s="565" t="e">
        <f>I46*$D46</f>
        <v>#VALUE!</v>
      </c>
      <c r="J47" s="453"/>
    </row>
    <row r="48" spans="1:10" ht="14.25" customHeight="1">
      <c r="A48" s="571" t="s">
        <v>221</v>
      </c>
      <c r="B48" s="525" t="str">
        <f>Orçamento!D104</f>
        <v>LOUÇAS E METAIS</v>
      </c>
      <c r="C48" s="526" t="e">
        <f>Orçamento!I104</f>
        <v>#DIV/0!</v>
      </c>
      <c r="D48" s="570" t="e">
        <f>Resumo!D48</f>
        <v>#VALUE!</v>
      </c>
      <c r="E48" s="468"/>
      <c r="F48" s="457"/>
      <c r="G48" s="457"/>
      <c r="H48" s="457"/>
      <c r="I48" s="465"/>
      <c r="J48" s="453"/>
    </row>
    <row r="49" spans="1:10" ht="22.5" customHeight="1">
      <c r="A49" s="539"/>
      <c r="B49" s="529"/>
      <c r="C49" s="530"/>
      <c r="D49" s="549"/>
      <c r="E49" s="569" t="e">
        <f>E48*$D48</f>
        <v>#VALUE!</v>
      </c>
      <c r="F49" s="564" t="e">
        <f>F48*$D48</f>
        <v>#VALUE!</v>
      </c>
      <c r="G49" s="569" t="e">
        <f>G48*$D48</f>
        <v>#VALUE!</v>
      </c>
      <c r="H49" s="569" t="e">
        <f>H48*$D48</f>
        <v>#VALUE!</v>
      </c>
      <c r="I49" s="565" t="e">
        <f>I48*$D48</f>
        <v>#VALUE!</v>
      </c>
      <c r="J49" s="453"/>
    </row>
    <row r="50" spans="1:10" ht="14.25" customHeight="1">
      <c r="A50" s="571" t="s">
        <v>244</v>
      </c>
      <c r="B50" s="536" t="str">
        <f>Orçamento!D113</f>
        <v>ILUMINAÇÃO</v>
      </c>
      <c r="C50" s="526" t="e">
        <f>Orçamento!I113</f>
        <v>#DIV/0!</v>
      </c>
      <c r="D50" s="570" t="e">
        <f>Resumo!D50</f>
        <v>#VALUE!</v>
      </c>
      <c r="E50" s="468"/>
      <c r="F50" s="469"/>
      <c r="G50" s="457"/>
      <c r="H50" s="457"/>
      <c r="I50" s="465"/>
      <c r="J50" s="453"/>
    </row>
    <row r="51" spans="1:10" ht="17.25" customHeight="1">
      <c r="A51" s="539"/>
      <c r="B51" s="529"/>
      <c r="C51" s="537"/>
      <c r="D51" s="549"/>
      <c r="E51" s="569" t="e">
        <f>E50*$D50</f>
        <v>#VALUE!</v>
      </c>
      <c r="F51" s="569" t="e">
        <f>F50*$D50</f>
        <v>#VALUE!</v>
      </c>
      <c r="G51" s="569" t="e">
        <f>G50*$D50</f>
        <v>#VALUE!</v>
      </c>
      <c r="H51" s="569" t="e">
        <f>H50*$D50</f>
        <v>#VALUE!</v>
      </c>
      <c r="I51" s="565" t="e">
        <f>I50*$D50</f>
        <v>#VALUE!</v>
      </c>
      <c r="J51" s="453"/>
    </row>
    <row r="52" spans="1:10" ht="14.25" customHeight="1">
      <c r="A52" s="571" t="s">
        <v>255</v>
      </c>
      <c r="B52" s="575" t="str">
        <f>Orçamento!D117</f>
        <v>COMUNICAÇÃO VISUAL</v>
      </c>
      <c r="C52" s="576" t="e">
        <f>Orçamento!I113</f>
        <v>#DIV/0!</v>
      </c>
      <c r="D52" s="577" t="e">
        <f>Resumo!D52</f>
        <v>#VALUE!</v>
      </c>
      <c r="E52" s="455"/>
      <c r="F52" s="457"/>
      <c r="G52" s="457"/>
      <c r="H52" s="457"/>
      <c r="I52" s="465"/>
      <c r="J52" s="453"/>
    </row>
    <row r="53" spans="1:10" ht="19.5" customHeight="1">
      <c r="A53" s="539"/>
      <c r="B53" s="575"/>
      <c r="C53" s="578"/>
      <c r="D53" s="579"/>
      <c r="E53" s="569" t="e">
        <f>E52*$D52</f>
        <v>#VALUE!</v>
      </c>
      <c r="F53" s="569" t="e">
        <f>F52*$D52</f>
        <v>#VALUE!</v>
      </c>
      <c r="G53" s="569" t="e">
        <f>G52*$D52</f>
        <v>#VALUE!</v>
      </c>
      <c r="H53" s="569" t="e">
        <f>H52*$D52</f>
        <v>#VALUE!</v>
      </c>
      <c r="I53" s="565" t="e">
        <f>I52*$D52</f>
        <v>#VALUE!</v>
      </c>
      <c r="J53" s="453"/>
    </row>
    <row r="54" spans="1:10" ht="14.25" customHeight="1">
      <c r="A54" s="571" t="s">
        <v>257</v>
      </c>
      <c r="B54" s="580" t="str">
        <f>Orçamento!D119</f>
        <v>SERVIÇOS COMPLEMENTARES</v>
      </c>
      <c r="C54" s="581" t="e">
        <f>Orçamento!I119</f>
        <v>#DIV/0!</v>
      </c>
      <c r="D54" s="582" t="e">
        <f>Resumo!D54</f>
        <v>#VALUE!</v>
      </c>
      <c r="E54" s="455"/>
      <c r="F54" s="457"/>
      <c r="G54" s="457"/>
      <c r="H54" s="457"/>
      <c r="I54" s="465"/>
      <c r="J54" s="453"/>
    </row>
    <row r="55" spans="1:10" ht="22.5" customHeight="1" thickBot="1">
      <c r="A55" s="583"/>
      <c r="B55" s="584"/>
      <c r="C55" s="585"/>
      <c r="D55" s="586"/>
      <c r="E55" s="569" t="e">
        <f>E54*$D54</f>
        <v>#VALUE!</v>
      </c>
      <c r="F55" s="587" t="e">
        <f>F54*$D54</f>
        <v>#VALUE!</v>
      </c>
      <c r="G55" s="569" t="e">
        <f>G54*$D54</f>
        <v>#VALUE!</v>
      </c>
      <c r="H55" s="587" t="e">
        <f>H54*$D54</f>
        <v>#VALUE!</v>
      </c>
      <c r="I55" s="588" t="e">
        <f>I54*$D54</f>
        <v>#VALUE!</v>
      </c>
      <c r="J55" s="453"/>
    </row>
    <row r="56" spans="1:10" ht="14.25" customHeight="1" thickBot="1">
      <c r="A56" s="589"/>
      <c r="B56" s="590"/>
      <c r="C56" s="591"/>
      <c r="D56" s="592"/>
      <c r="E56" s="593"/>
      <c r="F56" s="594"/>
      <c r="G56" s="593"/>
      <c r="H56" s="594"/>
      <c r="I56" s="593"/>
      <c r="J56" s="453"/>
    </row>
    <row r="57" spans="1:10" ht="9.75" customHeight="1" thickBot="1">
      <c r="A57" s="595"/>
      <c r="B57" s="596" t="s">
        <v>23</v>
      </c>
      <c r="C57" s="597" t="e">
        <f>SUM(C17,C32)</f>
        <v>#DIV/0!</v>
      </c>
      <c r="D57" s="598" t="e">
        <f>SUM(D19:D30,D34:D55)</f>
        <v>#VALUE!</v>
      </c>
      <c r="E57" s="599" t="e">
        <f>ROUND(E33+E18,2)</f>
        <v>#VALUE!</v>
      </c>
      <c r="F57" s="599" t="e">
        <f>ROUND(F33+F18,2)</f>
        <v>#VALUE!</v>
      </c>
      <c r="G57" s="599" t="e">
        <f>ROUND(G33+G18,2)</f>
        <v>#VALUE!</v>
      </c>
      <c r="H57" s="599" t="e">
        <f>ROUND(H33+H18,2)</f>
        <v>#VALUE!</v>
      </c>
      <c r="I57" s="599" t="e">
        <f>ROUND(I33+I18,2)</f>
        <v>#VALUE!</v>
      </c>
      <c r="J57" s="470"/>
    </row>
    <row r="58" spans="1:10" ht="9.75" customHeight="1" thickBot="1">
      <c r="A58" s="595"/>
      <c r="B58" s="596"/>
      <c r="C58" s="600"/>
      <c r="D58" s="598"/>
      <c r="E58" s="601"/>
      <c r="F58" s="601"/>
      <c r="G58" s="601"/>
      <c r="H58" s="601"/>
      <c r="I58" s="601"/>
      <c r="J58" s="470"/>
    </row>
    <row r="59" spans="1:10" ht="9.75" customHeight="1" thickBot="1">
      <c r="A59" s="595"/>
      <c r="B59" s="596"/>
      <c r="C59" s="600"/>
      <c r="D59" s="598"/>
      <c r="E59" s="602"/>
      <c r="F59" s="602"/>
      <c r="G59" s="602"/>
      <c r="H59" s="602"/>
      <c r="I59" s="602"/>
      <c r="J59" s="470"/>
    </row>
    <row r="60" spans="1:10" ht="13.5" customHeight="1" thickBot="1">
      <c r="A60" s="603"/>
      <c r="B60" s="604" t="s">
        <v>24</v>
      </c>
      <c r="C60" s="605" t="e">
        <f>D60/D57</f>
        <v>#VALUE!</v>
      </c>
      <c r="D60" s="606" t="e">
        <f>SUM(E57:I59)</f>
        <v>#VALUE!</v>
      </c>
      <c r="E60" s="607" t="e">
        <f>E57</f>
        <v>#VALUE!</v>
      </c>
      <c r="F60" s="608" t="e">
        <f>SUM(F57,E60)</f>
        <v>#VALUE!</v>
      </c>
      <c r="G60" s="608" t="e">
        <f>SUM(G57,F60)</f>
        <v>#VALUE!</v>
      </c>
      <c r="H60" s="608" t="e">
        <f>SUM(H57,G60)</f>
        <v>#VALUE!</v>
      </c>
      <c r="I60" s="608" t="e">
        <f>SUM(I57,H60)</f>
        <v>#VALUE!</v>
      </c>
      <c r="J60" s="470"/>
    </row>
    <row r="61" spans="1:10" ht="13.5" customHeight="1" thickBot="1">
      <c r="A61" s="603"/>
      <c r="B61" s="604"/>
      <c r="C61" s="605"/>
      <c r="D61" s="606"/>
      <c r="E61" s="609"/>
      <c r="F61" s="610"/>
      <c r="G61" s="610"/>
      <c r="H61" s="610"/>
      <c r="I61" s="610"/>
      <c r="J61" s="470"/>
    </row>
    <row r="62" spans="1:10" ht="13.5" customHeight="1" thickBot="1">
      <c r="A62" s="611"/>
      <c r="B62" s="612"/>
      <c r="C62" s="613"/>
      <c r="D62" s="614"/>
      <c r="E62" s="615"/>
      <c r="F62" s="616"/>
      <c r="G62" s="616"/>
      <c r="H62" s="616"/>
      <c r="I62" s="616"/>
      <c r="J62" s="470"/>
    </row>
    <row r="63" spans="1:9" ht="12.75">
      <c r="A63" s="471"/>
      <c r="B63" s="471"/>
      <c r="C63" s="471"/>
      <c r="D63" s="471"/>
      <c r="E63" s="471"/>
      <c r="F63" s="471"/>
      <c r="G63" s="471"/>
      <c r="H63" s="471"/>
      <c r="I63" s="471"/>
    </row>
    <row r="64" spans="1:9" ht="12.75">
      <c r="A64" s="471"/>
      <c r="B64" s="471"/>
      <c r="C64" s="471"/>
      <c r="D64" s="471"/>
      <c r="E64" s="471"/>
      <c r="F64" s="471"/>
      <c r="G64" s="471"/>
      <c r="H64" s="471"/>
      <c r="I64" s="471"/>
    </row>
    <row r="65" ht="12.75">
      <c r="D65" s="472"/>
    </row>
    <row r="66" ht="12.75">
      <c r="B66" s="473"/>
    </row>
    <row r="67" ht="12.75">
      <c r="B67" s="473"/>
    </row>
    <row r="68" spans="2:6" ht="12.75" customHeight="1">
      <c r="B68" s="43"/>
      <c r="C68" s="384"/>
      <c r="D68" s="384"/>
      <c r="E68" s="42"/>
      <c r="F68" s="42"/>
    </row>
    <row r="69" spans="2:9" ht="18">
      <c r="B69" s="120"/>
      <c r="C69" s="475"/>
      <c r="D69" s="475"/>
      <c r="E69" s="476"/>
      <c r="F69" s="476"/>
      <c r="G69" s="477"/>
      <c r="H69" s="477"/>
      <c r="I69" s="477"/>
    </row>
    <row r="70" spans="2:9" ht="12.75" customHeight="1">
      <c r="B70" s="96"/>
      <c r="C70" s="478"/>
      <c r="D70" s="478"/>
      <c r="E70" s="479"/>
      <c r="F70" s="479"/>
      <c r="G70" s="477"/>
      <c r="H70" s="477"/>
      <c r="I70" s="477"/>
    </row>
    <row r="71" spans="2:7" ht="12.75" customHeight="1">
      <c r="B71" s="96"/>
      <c r="C71" s="478"/>
      <c r="D71" s="478"/>
      <c r="E71" s="480"/>
      <c r="F71" s="480"/>
      <c r="G71" s="477"/>
    </row>
    <row r="72" spans="2:6" ht="12.75">
      <c r="B72" s="115"/>
      <c r="C72" s="481"/>
      <c r="D72" s="481"/>
      <c r="E72" s="480"/>
      <c r="F72" s="480"/>
    </row>
  </sheetData>
  <sheetProtection password="CBC5" sheet="1" objects="1" scenarios="1" formatCells="0" formatColumns="0" formatRows="0" selectLockedCells="1"/>
  <mergeCells count="111">
    <mergeCell ref="B23:B24"/>
    <mergeCell ref="A23:A24"/>
    <mergeCell ref="D17:D18"/>
    <mergeCell ref="D19:D20"/>
    <mergeCell ref="D21:D22"/>
    <mergeCell ref="D23:D24"/>
    <mergeCell ref="B17:B18"/>
    <mergeCell ref="A17:A18"/>
    <mergeCell ref="B19:B20"/>
    <mergeCell ref="A19:A20"/>
    <mergeCell ref="A21:A22"/>
    <mergeCell ref="B21:B22"/>
    <mergeCell ref="D60:D62"/>
    <mergeCell ref="H7:I7"/>
    <mergeCell ref="A1:D1"/>
    <mergeCell ref="A2:D2"/>
    <mergeCell ref="A4:D4"/>
    <mergeCell ref="A60:A62"/>
    <mergeCell ref="B60:B62"/>
    <mergeCell ref="C21:C22"/>
    <mergeCell ref="C19:C20"/>
    <mergeCell ref="C17:C18"/>
    <mergeCell ref="C23:C24"/>
    <mergeCell ref="C57:C59"/>
    <mergeCell ref="D57:D59"/>
    <mergeCell ref="A14:A15"/>
    <mergeCell ref="B14:B15"/>
    <mergeCell ref="A57:A59"/>
    <mergeCell ref="A32:A33"/>
    <mergeCell ref="A36:A37"/>
    <mergeCell ref="E9:G9"/>
    <mergeCell ref="H9:I9"/>
    <mergeCell ref="E11:G11"/>
    <mergeCell ref="H11:I11"/>
    <mergeCell ref="B7:D7"/>
    <mergeCell ref="E7:G7"/>
    <mergeCell ref="C70:D70"/>
    <mergeCell ref="C71:D71"/>
    <mergeCell ref="C72:D72"/>
    <mergeCell ref="C68:D68"/>
    <mergeCell ref="C69:D69"/>
    <mergeCell ref="C60:C62"/>
    <mergeCell ref="I60:I62"/>
    <mergeCell ref="H57:H59"/>
    <mergeCell ref="I57:I59"/>
    <mergeCell ref="A25:A26"/>
    <mergeCell ref="A27:A28"/>
    <mergeCell ref="A29:A30"/>
    <mergeCell ref="B57:B59"/>
    <mergeCell ref="B25:B26"/>
    <mergeCell ref="C25:C26"/>
    <mergeCell ref="D25:D26"/>
    <mergeCell ref="B27:B28"/>
    <mergeCell ref="C27:C28"/>
    <mergeCell ref="D27:D28"/>
    <mergeCell ref="H60:H62"/>
    <mergeCell ref="B32:B33"/>
    <mergeCell ref="C32:C33"/>
    <mergeCell ref="D32:D33"/>
    <mergeCell ref="B29:B30"/>
    <mergeCell ref="C29:C30"/>
    <mergeCell ref="D29:D30"/>
    <mergeCell ref="E60:E62"/>
    <mergeCell ref="F60:F62"/>
    <mergeCell ref="D38:D39"/>
    <mergeCell ref="B36:B37"/>
    <mergeCell ref="C36:C37"/>
    <mergeCell ref="D36:D37"/>
    <mergeCell ref="B44:B45"/>
    <mergeCell ref="C44:C45"/>
    <mergeCell ref="D44:D45"/>
    <mergeCell ref="B42:B43"/>
    <mergeCell ref="G60:G62"/>
    <mergeCell ref="E57:E59"/>
    <mergeCell ref="G57:G59"/>
    <mergeCell ref="A34:A35"/>
    <mergeCell ref="B34:B35"/>
    <mergeCell ref="C34:C35"/>
    <mergeCell ref="D34:D35"/>
    <mergeCell ref="A38:A39"/>
    <mergeCell ref="B38:B39"/>
    <mergeCell ref="C38:C39"/>
    <mergeCell ref="A40:A41"/>
    <mergeCell ref="B40:B41"/>
    <mergeCell ref="C40:C41"/>
    <mergeCell ref="D40:D41"/>
    <mergeCell ref="D46:D47"/>
    <mergeCell ref="A48:A49"/>
    <mergeCell ref="B48:B49"/>
    <mergeCell ref="C48:C49"/>
    <mergeCell ref="D48:D49"/>
    <mergeCell ref="A42:A43"/>
    <mergeCell ref="C42:C43"/>
    <mergeCell ref="D42:D43"/>
    <mergeCell ref="A44:A45"/>
    <mergeCell ref="B54:B55"/>
    <mergeCell ref="C52:C53"/>
    <mergeCell ref="C54:C55"/>
    <mergeCell ref="A46:A47"/>
    <mergeCell ref="B46:B47"/>
    <mergeCell ref="C46:C47"/>
    <mergeCell ref="D54:D55"/>
    <mergeCell ref="D52:D53"/>
    <mergeCell ref="F57:F59"/>
    <mergeCell ref="A50:A51"/>
    <mergeCell ref="B50:B51"/>
    <mergeCell ref="C50:C51"/>
    <mergeCell ref="D50:D51"/>
    <mergeCell ref="A52:A53"/>
    <mergeCell ref="A54:A55"/>
    <mergeCell ref="B52:B53"/>
  </mergeCells>
  <conditionalFormatting sqref="E19:I19 E21:I21 E23:I23 E17:I17">
    <cfRule type="cellIs" priority="5967" dxfId="1" operator="equal" stopIfTrue="1">
      <formula>0</formula>
    </cfRule>
    <cfRule type="cellIs" priority="5968" dxfId="336" operator="greaterThan" stopIfTrue="1">
      <formula>0.0000001</formula>
    </cfRule>
  </conditionalFormatting>
  <conditionalFormatting sqref="E17:I17">
    <cfRule type="cellIs" priority="5839" dxfId="1" operator="equal" stopIfTrue="1">
      <formula>0</formula>
    </cfRule>
    <cfRule type="cellIs" priority="5840" dxfId="337" operator="greaterThan" stopIfTrue="1">
      <formula>0.0000001</formula>
    </cfRule>
  </conditionalFormatting>
  <conditionalFormatting sqref="E17:I17">
    <cfRule type="cellIs" priority="5837" dxfId="1" operator="equal" stopIfTrue="1">
      <formula>0</formula>
    </cfRule>
    <cfRule type="cellIs" priority="5838" dxfId="337" operator="greaterThan" stopIfTrue="1">
      <formula>0.0000001</formula>
    </cfRule>
  </conditionalFormatting>
  <conditionalFormatting sqref="E17:I17">
    <cfRule type="cellIs" priority="5835" dxfId="1" operator="equal" stopIfTrue="1">
      <formula>0</formula>
    </cfRule>
    <cfRule type="cellIs" priority="5836" dxfId="338" operator="greaterThan" stopIfTrue="1">
      <formula>0.0000001</formula>
    </cfRule>
  </conditionalFormatting>
  <conditionalFormatting sqref="E17:I17">
    <cfRule type="cellIs" priority="5833" dxfId="1" operator="equal" stopIfTrue="1">
      <formula>0</formula>
    </cfRule>
    <cfRule type="cellIs" priority="5834" dxfId="338" operator="greaterThan" stopIfTrue="1">
      <formula>0.0000001</formula>
    </cfRule>
  </conditionalFormatting>
  <conditionalFormatting sqref="E17:I17">
    <cfRule type="cellIs" priority="5831" dxfId="1" operator="equal" stopIfTrue="1">
      <formula>0</formula>
    </cfRule>
    <cfRule type="cellIs" priority="5832" dxfId="337" operator="greaterThan" stopIfTrue="1">
      <formula>0.0000001</formula>
    </cfRule>
  </conditionalFormatting>
  <conditionalFormatting sqref="E17:I17">
    <cfRule type="cellIs" priority="5829" dxfId="1" operator="equal" stopIfTrue="1">
      <formula>0</formula>
    </cfRule>
    <cfRule type="cellIs" priority="5830" dxfId="338" operator="greaterThan" stopIfTrue="1">
      <formula>0.0000001</formula>
    </cfRule>
  </conditionalFormatting>
  <conditionalFormatting sqref="E17:I17">
    <cfRule type="cellIs" priority="5827" dxfId="1" operator="equal" stopIfTrue="1">
      <formula>0</formula>
    </cfRule>
    <cfRule type="cellIs" priority="5828" dxfId="338" operator="greaterThan" stopIfTrue="1">
      <formula>0.0000001</formula>
    </cfRule>
  </conditionalFormatting>
  <conditionalFormatting sqref="E19:I19">
    <cfRule type="cellIs" priority="5825" dxfId="1" operator="equal" stopIfTrue="1">
      <formula>0</formula>
    </cfRule>
    <cfRule type="cellIs" priority="5826" dxfId="337" operator="greaterThan" stopIfTrue="1">
      <formula>0.0000001</formula>
    </cfRule>
  </conditionalFormatting>
  <conditionalFormatting sqref="E19:I19">
    <cfRule type="cellIs" priority="5823" dxfId="1" operator="equal" stopIfTrue="1">
      <formula>0</formula>
    </cfRule>
    <cfRule type="cellIs" priority="5824" dxfId="337" operator="greaterThan" stopIfTrue="1">
      <formula>0.0000001</formula>
    </cfRule>
  </conditionalFormatting>
  <conditionalFormatting sqref="E19:I19">
    <cfRule type="cellIs" priority="5821" dxfId="1" operator="equal" stopIfTrue="1">
      <formula>0</formula>
    </cfRule>
    <cfRule type="cellIs" priority="5822" dxfId="338" operator="greaterThan" stopIfTrue="1">
      <formula>0.0000001</formula>
    </cfRule>
  </conditionalFormatting>
  <conditionalFormatting sqref="E19:I19">
    <cfRule type="cellIs" priority="5819" dxfId="1" operator="equal" stopIfTrue="1">
      <formula>0</formula>
    </cfRule>
    <cfRule type="cellIs" priority="5820" dxfId="338" operator="greaterThan" stopIfTrue="1">
      <formula>0.0000001</formula>
    </cfRule>
  </conditionalFormatting>
  <conditionalFormatting sqref="E19:I19">
    <cfRule type="cellIs" priority="5817" dxfId="1" operator="equal" stopIfTrue="1">
      <formula>0</formula>
    </cfRule>
    <cfRule type="cellIs" priority="5818" dxfId="337" operator="greaterThan" stopIfTrue="1">
      <formula>0.0000001</formula>
    </cfRule>
  </conditionalFormatting>
  <conditionalFormatting sqref="E19:I19">
    <cfRule type="cellIs" priority="5815" dxfId="1" operator="equal" stopIfTrue="1">
      <formula>0</formula>
    </cfRule>
    <cfRule type="cellIs" priority="5816" dxfId="338" operator="greaterThan" stopIfTrue="1">
      <formula>0.0000001</formula>
    </cfRule>
  </conditionalFormatting>
  <conditionalFormatting sqref="E19:I19">
    <cfRule type="cellIs" priority="5813" dxfId="1" operator="equal" stopIfTrue="1">
      <formula>0</formula>
    </cfRule>
    <cfRule type="cellIs" priority="5814" dxfId="338" operator="greaterThan" stopIfTrue="1">
      <formula>0.0000001</formula>
    </cfRule>
  </conditionalFormatting>
  <conditionalFormatting sqref="E21:I21">
    <cfRule type="cellIs" priority="5811" dxfId="1" operator="equal" stopIfTrue="1">
      <formula>0</formula>
    </cfRule>
    <cfRule type="cellIs" priority="5812" dxfId="337" operator="greaterThan" stopIfTrue="1">
      <formula>0.0000001</formula>
    </cfRule>
  </conditionalFormatting>
  <conditionalFormatting sqref="E21:I21">
    <cfRule type="cellIs" priority="5809" dxfId="1" operator="equal" stopIfTrue="1">
      <formula>0</formula>
    </cfRule>
    <cfRule type="cellIs" priority="5810" dxfId="337" operator="greaterThan" stopIfTrue="1">
      <formula>0.0000001</formula>
    </cfRule>
  </conditionalFormatting>
  <conditionalFormatting sqref="E21:I21">
    <cfRule type="cellIs" priority="5807" dxfId="1" operator="equal" stopIfTrue="1">
      <formula>0</formula>
    </cfRule>
    <cfRule type="cellIs" priority="5808" dxfId="338" operator="greaterThan" stopIfTrue="1">
      <formula>0.0000001</formula>
    </cfRule>
  </conditionalFormatting>
  <conditionalFormatting sqref="E21:I21">
    <cfRule type="cellIs" priority="5805" dxfId="1" operator="equal" stopIfTrue="1">
      <formula>0</formula>
    </cfRule>
    <cfRule type="cellIs" priority="5806" dxfId="338" operator="greaterThan" stopIfTrue="1">
      <formula>0.0000001</formula>
    </cfRule>
  </conditionalFormatting>
  <conditionalFormatting sqref="E21:I21">
    <cfRule type="cellIs" priority="5803" dxfId="1" operator="equal" stopIfTrue="1">
      <formula>0</formula>
    </cfRule>
    <cfRule type="cellIs" priority="5804" dxfId="337" operator="greaterThan" stopIfTrue="1">
      <formula>0.0000001</formula>
    </cfRule>
  </conditionalFormatting>
  <conditionalFormatting sqref="E21:I21">
    <cfRule type="cellIs" priority="5801" dxfId="1" operator="equal" stopIfTrue="1">
      <formula>0</formula>
    </cfRule>
    <cfRule type="cellIs" priority="5802" dxfId="338" operator="greaterThan" stopIfTrue="1">
      <formula>0.0000001</formula>
    </cfRule>
  </conditionalFormatting>
  <conditionalFormatting sqref="E21:I21">
    <cfRule type="cellIs" priority="5799" dxfId="1" operator="equal" stopIfTrue="1">
      <formula>0</formula>
    </cfRule>
    <cfRule type="cellIs" priority="5800" dxfId="338" operator="greaterThan" stopIfTrue="1">
      <formula>0.0000001</formula>
    </cfRule>
  </conditionalFormatting>
  <conditionalFormatting sqref="E23:I23">
    <cfRule type="cellIs" priority="5797" dxfId="1" operator="equal" stopIfTrue="1">
      <formula>0</formula>
    </cfRule>
    <cfRule type="cellIs" priority="5798" dxfId="337" operator="greaterThan" stopIfTrue="1">
      <formula>0.0000001</formula>
    </cfRule>
  </conditionalFormatting>
  <conditionalFormatting sqref="E23:I23">
    <cfRule type="cellIs" priority="5795" dxfId="1" operator="equal" stopIfTrue="1">
      <formula>0</formula>
    </cfRule>
    <cfRule type="cellIs" priority="5796" dxfId="337" operator="greaterThan" stopIfTrue="1">
      <formula>0.0000001</formula>
    </cfRule>
  </conditionalFormatting>
  <conditionalFormatting sqref="E23:I23">
    <cfRule type="cellIs" priority="5793" dxfId="1" operator="equal" stopIfTrue="1">
      <formula>0</formula>
    </cfRule>
    <cfRule type="cellIs" priority="5794" dxfId="338" operator="greaterThan" stopIfTrue="1">
      <formula>0.0000001</formula>
    </cfRule>
  </conditionalFormatting>
  <conditionalFormatting sqref="E23:I23">
    <cfRule type="cellIs" priority="5791" dxfId="1" operator="equal" stopIfTrue="1">
      <formula>0</formula>
    </cfRule>
    <cfRule type="cellIs" priority="5792" dxfId="338" operator="greaterThan" stopIfTrue="1">
      <formula>0.0000001</formula>
    </cfRule>
  </conditionalFormatting>
  <conditionalFormatting sqref="E23:I23">
    <cfRule type="cellIs" priority="5789" dxfId="1" operator="equal" stopIfTrue="1">
      <formula>0</formula>
    </cfRule>
    <cfRule type="cellIs" priority="5790" dxfId="337" operator="greaterThan" stopIfTrue="1">
      <formula>0.0000001</formula>
    </cfRule>
  </conditionalFormatting>
  <conditionalFormatting sqref="E23:I23">
    <cfRule type="cellIs" priority="5787" dxfId="1" operator="equal" stopIfTrue="1">
      <formula>0</formula>
    </cfRule>
    <cfRule type="cellIs" priority="5788" dxfId="338" operator="greaterThan" stopIfTrue="1">
      <formula>0.0000001</formula>
    </cfRule>
  </conditionalFormatting>
  <conditionalFormatting sqref="E23:I23">
    <cfRule type="cellIs" priority="5785" dxfId="1" operator="equal" stopIfTrue="1">
      <formula>0</formula>
    </cfRule>
    <cfRule type="cellIs" priority="5786" dxfId="338" operator="greaterThan" stopIfTrue="1">
      <formula>0.0000001</formula>
    </cfRule>
  </conditionalFormatting>
  <conditionalFormatting sqref="E25:I25">
    <cfRule type="cellIs" priority="245" dxfId="1" operator="equal" stopIfTrue="1">
      <formula>0</formula>
    </cfRule>
    <cfRule type="cellIs" priority="246" dxfId="337" operator="greaterThan" stopIfTrue="1">
      <formula>0.0000001</formula>
    </cfRule>
  </conditionalFormatting>
  <conditionalFormatting sqref="E25:I25">
    <cfRule type="cellIs" priority="243" dxfId="1" operator="equal" stopIfTrue="1">
      <formula>0</formula>
    </cfRule>
    <cfRule type="cellIs" priority="244" dxfId="338" operator="greaterThan" stopIfTrue="1">
      <formula>0.0000001</formula>
    </cfRule>
  </conditionalFormatting>
  <conditionalFormatting sqref="E25:I25">
    <cfRule type="cellIs" priority="241" dxfId="1" operator="equal" stopIfTrue="1">
      <formula>0</formula>
    </cfRule>
    <cfRule type="cellIs" priority="242" dxfId="338" operator="greaterThan" stopIfTrue="1">
      <formula>0.0000001</formula>
    </cfRule>
  </conditionalFormatting>
  <conditionalFormatting sqref="E25:I25">
    <cfRule type="cellIs" priority="239" dxfId="1" operator="equal" stopIfTrue="1">
      <formula>0</formula>
    </cfRule>
    <cfRule type="cellIs" priority="240" dxfId="337" operator="greaterThan" stopIfTrue="1">
      <formula>0.0000001</formula>
    </cfRule>
  </conditionalFormatting>
  <conditionalFormatting sqref="E25:I25">
    <cfRule type="cellIs" priority="235" dxfId="1" operator="equal" stopIfTrue="1">
      <formula>0</formula>
    </cfRule>
    <cfRule type="cellIs" priority="236" dxfId="338" operator="greaterThan" stopIfTrue="1">
      <formula>0.0000001</formula>
    </cfRule>
  </conditionalFormatting>
  <conditionalFormatting sqref="E27:I27">
    <cfRule type="cellIs" priority="231" dxfId="1" operator="equal" stopIfTrue="1">
      <formula>0</formula>
    </cfRule>
    <cfRule type="cellIs" priority="232" dxfId="337" operator="greaterThan" stopIfTrue="1">
      <formula>0.0000001</formula>
    </cfRule>
  </conditionalFormatting>
  <conditionalFormatting sqref="E27:I27">
    <cfRule type="cellIs" priority="227" dxfId="1" operator="equal" stopIfTrue="1">
      <formula>0</formula>
    </cfRule>
    <cfRule type="cellIs" priority="228" dxfId="338" operator="greaterThan" stopIfTrue="1">
      <formula>0.0000001</formula>
    </cfRule>
  </conditionalFormatting>
  <conditionalFormatting sqref="E34:I34 E36:I36 E38:I38 E40:I40">
    <cfRule type="cellIs" priority="475" dxfId="1" operator="equal" stopIfTrue="1">
      <formula>0</formula>
    </cfRule>
    <cfRule type="cellIs" priority="476" dxfId="336" operator="greaterThan" stopIfTrue="1">
      <formula>0.0000001</formula>
    </cfRule>
  </conditionalFormatting>
  <conditionalFormatting sqref="E34:I34">
    <cfRule type="cellIs" priority="473" dxfId="1" operator="equal" stopIfTrue="1">
      <formula>0</formula>
    </cfRule>
    <cfRule type="cellIs" priority="474" dxfId="337" operator="greaterThan" stopIfTrue="1">
      <formula>0.0000001</formula>
    </cfRule>
  </conditionalFormatting>
  <conditionalFormatting sqref="E34:I34">
    <cfRule type="cellIs" priority="471" dxfId="1" operator="equal" stopIfTrue="1">
      <formula>0</formula>
    </cfRule>
    <cfRule type="cellIs" priority="472" dxfId="337" operator="greaterThan" stopIfTrue="1">
      <formula>0.0000001</formula>
    </cfRule>
  </conditionalFormatting>
  <conditionalFormatting sqref="E34:I34">
    <cfRule type="cellIs" priority="469" dxfId="1" operator="equal" stopIfTrue="1">
      <formula>0</formula>
    </cfRule>
    <cfRule type="cellIs" priority="470" dxfId="338" operator="greaterThan" stopIfTrue="1">
      <formula>0.0000001</formula>
    </cfRule>
  </conditionalFormatting>
  <conditionalFormatting sqref="E34:I34">
    <cfRule type="cellIs" priority="467" dxfId="1" operator="equal" stopIfTrue="1">
      <formula>0</formula>
    </cfRule>
    <cfRule type="cellIs" priority="468" dxfId="338" operator="greaterThan" stopIfTrue="1">
      <formula>0.0000001</formula>
    </cfRule>
  </conditionalFormatting>
  <conditionalFormatting sqref="E34:I34">
    <cfRule type="cellIs" priority="465" dxfId="1" operator="equal" stopIfTrue="1">
      <formula>0</formula>
    </cfRule>
    <cfRule type="cellIs" priority="466" dxfId="337" operator="greaterThan" stopIfTrue="1">
      <formula>0.0000001</formula>
    </cfRule>
  </conditionalFormatting>
  <conditionalFormatting sqref="E34:I34">
    <cfRule type="cellIs" priority="463" dxfId="1" operator="equal" stopIfTrue="1">
      <formula>0</formula>
    </cfRule>
    <cfRule type="cellIs" priority="464" dxfId="338" operator="greaterThan" stopIfTrue="1">
      <formula>0.0000001</formula>
    </cfRule>
  </conditionalFormatting>
  <conditionalFormatting sqref="E34:I34">
    <cfRule type="cellIs" priority="461" dxfId="1" operator="equal" stopIfTrue="1">
      <formula>0</formula>
    </cfRule>
    <cfRule type="cellIs" priority="462" dxfId="338" operator="greaterThan" stopIfTrue="1">
      <formula>0.0000001</formula>
    </cfRule>
  </conditionalFormatting>
  <conditionalFormatting sqref="E36:I36">
    <cfRule type="cellIs" priority="459" dxfId="1" operator="equal" stopIfTrue="1">
      <formula>0</formula>
    </cfRule>
    <cfRule type="cellIs" priority="460" dxfId="337" operator="greaterThan" stopIfTrue="1">
      <formula>0.0000001</formula>
    </cfRule>
  </conditionalFormatting>
  <conditionalFormatting sqref="E36:I36">
    <cfRule type="cellIs" priority="457" dxfId="1" operator="equal" stopIfTrue="1">
      <formula>0</formula>
    </cfRule>
    <cfRule type="cellIs" priority="458" dxfId="337" operator="greaterThan" stopIfTrue="1">
      <formula>0.0000001</formula>
    </cfRule>
  </conditionalFormatting>
  <conditionalFormatting sqref="E36:I36">
    <cfRule type="cellIs" priority="455" dxfId="1" operator="equal" stopIfTrue="1">
      <formula>0</formula>
    </cfRule>
    <cfRule type="cellIs" priority="456" dxfId="338" operator="greaterThan" stopIfTrue="1">
      <formula>0.0000001</formula>
    </cfRule>
  </conditionalFormatting>
  <conditionalFormatting sqref="E36:I36">
    <cfRule type="cellIs" priority="453" dxfId="1" operator="equal" stopIfTrue="1">
      <formula>0</formula>
    </cfRule>
    <cfRule type="cellIs" priority="454" dxfId="338" operator="greaterThan" stopIfTrue="1">
      <formula>0.0000001</formula>
    </cfRule>
  </conditionalFormatting>
  <conditionalFormatting sqref="E36:I36">
    <cfRule type="cellIs" priority="451" dxfId="1" operator="equal" stopIfTrue="1">
      <formula>0</formula>
    </cfRule>
    <cfRule type="cellIs" priority="452" dxfId="337" operator="greaterThan" stopIfTrue="1">
      <formula>0.0000001</formula>
    </cfRule>
  </conditionalFormatting>
  <conditionalFormatting sqref="E36:I36">
    <cfRule type="cellIs" priority="449" dxfId="1" operator="equal" stopIfTrue="1">
      <formula>0</formula>
    </cfRule>
    <cfRule type="cellIs" priority="450" dxfId="338" operator="greaterThan" stopIfTrue="1">
      <formula>0.0000001</formula>
    </cfRule>
  </conditionalFormatting>
  <conditionalFormatting sqref="E36:I36">
    <cfRule type="cellIs" priority="447" dxfId="1" operator="equal" stopIfTrue="1">
      <formula>0</formula>
    </cfRule>
    <cfRule type="cellIs" priority="448" dxfId="338" operator="greaterThan" stopIfTrue="1">
      <formula>0.0000001</formula>
    </cfRule>
  </conditionalFormatting>
  <conditionalFormatting sqref="E38:I38">
    <cfRule type="cellIs" priority="445" dxfId="1" operator="equal" stopIfTrue="1">
      <formula>0</formula>
    </cfRule>
    <cfRule type="cellIs" priority="446" dxfId="337" operator="greaterThan" stopIfTrue="1">
      <formula>0.0000001</formula>
    </cfRule>
  </conditionalFormatting>
  <conditionalFormatting sqref="E38:I38">
    <cfRule type="cellIs" priority="443" dxfId="1" operator="equal" stopIfTrue="1">
      <formula>0</formula>
    </cfRule>
    <cfRule type="cellIs" priority="444" dxfId="337" operator="greaterThan" stopIfTrue="1">
      <formula>0.0000001</formula>
    </cfRule>
  </conditionalFormatting>
  <conditionalFormatting sqref="E38:I38">
    <cfRule type="cellIs" priority="441" dxfId="1" operator="equal" stopIfTrue="1">
      <formula>0</formula>
    </cfRule>
    <cfRule type="cellIs" priority="442" dxfId="338" operator="greaterThan" stopIfTrue="1">
      <formula>0.0000001</formula>
    </cfRule>
  </conditionalFormatting>
  <conditionalFormatting sqref="E38:I38">
    <cfRule type="cellIs" priority="439" dxfId="1" operator="equal" stopIfTrue="1">
      <formula>0</formula>
    </cfRule>
    <cfRule type="cellIs" priority="440" dxfId="338" operator="greaterThan" stopIfTrue="1">
      <formula>0.0000001</formula>
    </cfRule>
  </conditionalFormatting>
  <conditionalFormatting sqref="E38:I38">
    <cfRule type="cellIs" priority="437" dxfId="1" operator="equal" stopIfTrue="1">
      <formula>0</formula>
    </cfRule>
    <cfRule type="cellIs" priority="438" dxfId="337" operator="greaterThan" stopIfTrue="1">
      <formula>0.0000001</formula>
    </cfRule>
  </conditionalFormatting>
  <conditionalFormatting sqref="E38:I38">
    <cfRule type="cellIs" priority="435" dxfId="1" operator="equal" stopIfTrue="1">
      <formula>0</formula>
    </cfRule>
    <cfRule type="cellIs" priority="436" dxfId="338" operator="greaterThan" stopIfTrue="1">
      <formula>0.0000001</formula>
    </cfRule>
  </conditionalFormatting>
  <conditionalFormatting sqref="E38:I38">
    <cfRule type="cellIs" priority="433" dxfId="1" operator="equal" stopIfTrue="1">
      <formula>0</formula>
    </cfRule>
    <cfRule type="cellIs" priority="434" dxfId="338" operator="greaterThan" stopIfTrue="1">
      <formula>0.0000001</formula>
    </cfRule>
  </conditionalFormatting>
  <conditionalFormatting sqref="E40:I40">
    <cfRule type="cellIs" priority="431" dxfId="1" operator="equal" stopIfTrue="1">
      <formula>0</formula>
    </cfRule>
    <cfRule type="cellIs" priority="432" dxfId="337" operator="greaterThan" stopIfTrue="1">
      <formula>0.0000001</formula>
    </cfRule>
  </conditionalFormatting>
  <conditionalFormatting sqref="E40:I40">
    <cfRule type="cellIs" priority="429" dxfId="1" operator="equal" stopIfTrue="1">
      <formula>0</formula>
    </cfRule>
    <cfRule type="cellIs" priority="430" dxfId="337" operator="greaterThan" stopIfTrue="1">
      <formula>0.0000001</formula>
    </cfRule>
  </conditionalFormatting>
  <conditionalFormatting sqref="E40:I40">
    <cfRule type="cellIs" priority="427" dxfId="1" operator="equal" stopIfTrue="1">
      <formula>0</formula>
    </cfRule>
    <cfRule type="cellIs" priority="428" dxfId="338" operator="greaterThan" stopIfTrue="1">
      <formula>0.0000001</formula>
    </cfRule>
  </conditionalFormatting>
  <conditionalFormatting sqref="E40:I40">
    <cfRule type="cellIs" priority="425" dxfId="1" operator="equal" stopIfTrue="1">
      <formula>0</formula>
    </cfRule>
    <cfRule type="cellIs" priority="426" dxfId="338" operator="greaterThan" stopIfTrue="1">
      <formula>0.0000001</formula>
    </cfRule>
  </conditionalFormatting>
  <conditionalFormatting sqref="E40:I40">
    <cfRule type="cellIs" priority="423" dxfId="1" operator="equal" stopIfTrue="1">
      <formula>0</formula>
    </cfRule>
    <cfRule type="cellIs" priority="424" dxfId="337" operator="greaterThan" stopIfTrue="1">
      <formula>0.0000001</formula>
    </cfRule>
  </conditionalFormatting>
  <conditionalFormatting sqref="E40:I40">
    <cfRule type="cellIs" priority="421" dxfId="1" operator="equal" stopIfTrue="1">
      <formula>0</formula>
    </cfRule>
    <cfRule type="cellIs" priority="422" dxfId="338" operator="greaterThan" stopIfTrue="1">
      <formula>0.0000001</formula>
    </cfRule>
  </conditionalFormatting>
  <conditionalFormatting sqref="E40:I40">
    <cfRule type="cellIs" priority="419" dxfId="1" operator="equal" stopIfTrue="1">
      <formula>0</formula>
    </cfRule>
    <cfRule type="cellIs" priority="420" dxfId="338" operator="greaterThan" stopIfTrue="1">
      <formula>0.0000001</formula>
    </cfRule>
  </conditionalFormatting>
  <conditionalFormatting sqref="E36:I36">
    <cfRule type="cellIs" priority="167" dxfId="1" operator="equal" stopIfTrue="1">
      <formula>0</formula>
    </cfRule>
    <cfRule type="cellIs" priority="168" dxfId="337" operator="greaterThan" stopIfTrue="1">
      <formula>0.0000001</formula>
    </cfRule>
  </conditionalFormatting>
  <conditionalFormatting sqref="E36:I36">
    <cfRule type="cellIs" priority="163" dxfId="1" operator="equal" stopIfTrue="1">
      <formula>0</formula>
    </cfRule>
    <cfRule type="cellIs" priority="164" dxfId="338" operator="greaterThan" stopIfTrue="1">
      <formula>0.0000001</formula>
    </cfRule>
  </conditionalFormatting>
  <conditionalFormatting sqref="E36:I36">
    <cfRule type="cellIs" priority="157" dxfId="1" operator="equal" stopIfTrue="1">
      <formula>0</formula>
    </cfRule>
    <cfRule type="cellIs" priority="158" dxfId="338" operator="greaterThan" stopIfTrue="1">
      <formula>0.0000001</formula>
    </cfRule>
  </conditionalFormatting>
  <conditionalFormatting sqref="E38:I38">
    <cfRule type="cellIs" priority="153" dxfId="1" operator="equal" stopIfTrue="1">
      <formula>0</formula>
    </cfRule>
    <cfRule type="cellIs" priority="154" dxfId="337" operator="greaterThan" stopIfTrue="1">
      <formula>0.0000001</formula>
    </cfRule>
  </conditionalFormatting>
  <conditionalFormatting sqref="E38:I38">
    <cfRule type="cellIs" priority="149" dxfId="1" operator="equal" stopIfTrue="1">
      <formula>0</formula>
    </cfRule>
    <cfRule type="cellIs" priority="150" dxfId="338" operator="greaterThan" stopIfTrue="1">
      <formula>0.0000001</formula>
    </cfRule>
  </conditionalFormatting>
  <conditionalFormatting sqref="E38:I38">
    <cfRule type="cellIs" priority="143" dxfId="1" operator="equal" stopIfTrue="1">
      <formula>0</formula>
    </cfRule>
    <cfRule type="cellIs" priority="144" dxfId="338" operator="greaterThan" stopIfTrue="1">
      <formula>0.0000001</formula>
    </cfRule>
  </conditionalFormatting>
  <conditionalFormatting sqref="E40:I40">
    <cfRule type="cellIs" priority="139" dxfId="1" operator="equal" stopIfTrue="1">
      <formula>0</formula>
    </cfRule>
    <cfRule type="cellIs" priority="140" dxfId="337" operator="greaterThan" stopIfTrue="1">
      <formula>0.0000001</formula>
    </cfRule>
  </conditionalFormatting>
  <conditionalFormatting sqref="E40:I40">
    <cfRule type="cellIs" priority="135" dxfId="1" operator="equal" stopIfTrue="1">
      <formula>0</formula>
    </cfRule>
    <cfRule type="cellIs" priority="136" dxfId="338" operator="greaterThan" stopIfTrue="1">
      <formula>0.0000001</formula>
    </cfRule>
  </conditionalFormatting>
  <conditionalFormatting sqref="E40:I40">
    <cfRule type="cellIs" priority="129" dxfId="1" operator="equal" stopIfTrue="1">
      <formula>0</formula>
    </cfRule>
    <cfRule type="cellIs" priority="130" dxfId="338" operator="greaterThan" stopIfTrue="1">
      <formula>0.0000001</formula>
    </cfRule>
  </conditionalFormatting>
  <conditionalFormatting sqref="E42:I42">
    <cfRule type="cellIs" priority="125" dxfId="1" operator="equal" stopIfTrue="1">
      <formula>0</formula>
    </cfRule>
    <cfRule type="cellIs" priority="126" dxfId="337" operator="greaterThan" stopIfTrue="1">
      <formula>0.0000001</formula>
    </cfRule>
  </conditionalFormatting>
  <conditionalFormatting sqref="E42:I42">
    <cfRule type="cellIs" priority="123" dxfId="1" operator="equal" stopIfTrue="1">
      <formula>0</formula>
    </cfRule>
    <cfRule type="cellIs" priority="124" dxfId="337" operator="greaterThan" stopIfTrue="1">
      <formula>0.0000001</formula>
    </cfRule>
  </conditionalFormatting>
  <conditionalFormatting sqref="E42:I42">
    <cfRule type="cellIs" priority="121" dxfId="1" operator="equal" stopIfTrue="1">
      <formula>0</formula>
    </cfRule>
    <cfRule type="cellIs" priority="122" dxfId="338" operator="greaterThan" stopIfTrue="1">
      <formula>0.0000001</formula>
    </cfRule>
  </conditionalFormatting>
  <conditionalFormatting sqref="E42:I42">
    <cfRule type="cellIs" priority="119" dxfId="1" operator="equal" stopIfTrue="1">
      <formula>0</formula>
    </cfRule>
    <cfRule type="cellIs" priority="120" dxfId="338" operator="greaterThan" stopIfTrue="1">
      <formula>0.0000001</formula>
    </cfRule>
  </conditionalFormatting>
  <conditionalFormatting sqref="E42:I42">
    <cfRule type="cellIs" priority="117" dxfId="1" operator="equal" stopIfTrue="1">
      <formula>0</formula>
    </cfRule>
    <cfRule type="cellIs" priority="118" dxfId="337" operator="greaterThan" stopIfTrue="1">
      <formula>0.0000001</formula>
    </cfRule>
  </conditionalFormatting>
  <conditionalFormatting sqref="E42:I42">
    <cfRule type="cellIs" priority="115" dxfId="1" operator="equal" stopIfTrue="1">
      <formula>0</formula>
    </cfRule>
    <cfRule type="cellIs" priority="116" dxfId="338" operator="greaterThan" stopIfTrue="1">
      <formula>0.0000001</formula>
    </cfRule>
  </conditionalFormatting>
  <conditionalFormatting sqref="E42:I42">
    <cfRule type="cellIs" priority="113" dxfId="1" operator="equal" stopIfTrue="1">
      <formula>0</formula>
    </cfRule>
    <cfRule type="cellIs" priority="114" dxfId="338" operator="greaterThan" stopIfTrue="1">
      <formula>0.0000001</formula>
    </cfRule>
  </conditionalFormatting>
  <conditionalFormatting sqref="E44:I44">
    <cfRule type="cellIs" priority="109" dxfId="1" operator="equal" stopIfTrue="1">
      <formula>0</formula>
    </cfRule>
    <cfRule type="cellIs" priority="110" dxfId="337" operator="greaterThan" stopIfTrue="1">
      <formula>0.0000001</formula>
    </cfRule>
  </conditionalFormatting>
  <conditionalFormatting sqref="E44:I44">
    <cfRule type="cellIs" priority="105" dxfId="1" operator="equal" stopIfTrue="1">
      <formula>0</formula>
    </cfRule>
    <cfRule type="cellIs" priority="106" dxfId="338" operator="greaterThan" stopIfTrue="1">
      <formula>0.0000001</formula>
    </cfRule>
  </conditionalFormatting>
  <conditionalFormatting sqref="E44:I44">
    <cfRule type="cellIs" priority="99" dxfId="1" operator="equal" stopIfTrue="1">
      <formula>0</formula>
    </cfRule>
    <cfRule type="cellIs" priority="100" dxfId="338" operator="greaterThan" stopIfTrue="1">
      <formula>0.0000001</formula>
    </cfRule>
  </conditionalFormatting>
  <conditionalFormatting sqref="E46:I46">
    <cfRule type="cellIs" priority="87" dxfId="1" operator="equal" stopIfTrue="1">
      <formula>0</formula>
    </cfRule>
    <cfRule type="cellIs" priority="88" dxfId="338" operator="greaterThan" stopIfTrue="1">
      <formula>0.0000001</formula>
    </cfRule>
  </conditionalFormatting>
  <conditionalFormatting sqref="E48:I48">
    <cfRule type="cellIs" priority="75" dxfId="1" operator="equal" stopIfTrue="1">
      <formula>0</formula>
    </cfRule>
    <cfRule type="cellIs" priority="76" dxfId="337" operator="greaterThan" stopIfTrue="1">
      <formula>0.0000001</formula>
    </cfRule>
  </conditionalFormatting>
  <conditionalFormatting sqref="E48:I48">
    <cfRule type="cellIs" priority="73" dxfId="1" operator="equal" stopIfTrue="1">
      <formula>0</formula>
    </cfRule>
    <cfRule type="cellIs" priority="74" dxfId="338" operator="greaterThan" stopIfTrue="1">
      <formula>0.0000001</formula>
    </cfRule>
  </conditionalFormatting>
  <conditionalFormatting sqref="E48:I48">
    <cfRule type="cellIs" priority="71" dxfId="1" operator="equal" stopIfTrue="1">
      <formula>0</formula>
    </cfRule>
    <cfRule type="cellIs" priority="72" dxfId="338" operator="greaterThan" stopIfTrue="1">
      <formula>0.0000001</formula>
    </cfRule>
  </conditionalFormatting>
  <conditionalFormatting sqref="E48:I48">
    <cfRule type="cellIs" priority="69" dxfId="1" operator="equal" stopIfTrue="1">
      <formula>0</formula>
    </cfRule>
    <cfRule type="cellIs" priority="70" dxfId="337" operator="greaterThan" stopIfTrue="1">
      <formula>0.0000001</formula>
    </cfRule>
  </conditionalFormatting>
  <conditionalFormatting sqref="E48:I48">
    <cfRule type="cellIs" priority="65" dxfId="1" operator="equal" stopIfTrue="1">
      <formula>0</formula>
    </cfRule>
    <cfRule type="cellIs" priority="66" dxfId="338" operator="greaterThan" stopIfTrue="1">
      <formula>0.0000001</formula>
    </cfRule>
  </conditionalFormatting>
  <conditionalFormatting sqref="E50:I50">
    <cfRule type="cellIs" priority="61" dxfId="1" operator="equal" stopIfTrue="1">
      <formula>0</formula>
    </cfRule>
    <cfRule type="cellIs" priority="62" dxfId="337" operator="greaterThan" stopIfTrue="1">
      <formula>0.0000001</formula>
    </cfRule>
  </conditionalFormatting>
  <conditionalFormatting sqref="E50:I50">
    <cfRule type="cellIs" priority="57" dxfId="1" operator="equal" stopIfTrue="1">
      <formula>0</formula>
    </cfRule>
    <cfRule type="cellIs" priority="58" dxfId="338" operator="greaterThan" stopIfTrue="1">
      <formula>0.0000001</formula>
    </cfRule>
  </conditionalFormatting>
  <conditionalFormatting sqref="E50:I50">
    <cfRule type="cellIs" priority="53" dxfId="1" operator="equal" stopIfTrue="1">
      <formula>0</formula>
    </cfRule>
    <cfRule type="cellIs" priority="54" dxfId="337" operator="greaterThan" stopIfTrue="1">
      <formula>0.0000001</formula>
    </cfRule>
  </conditionalFormatting>
  <conditionalFormatting sqref="E50:I50">
    <cfRule type="cellIs" priority="51" dxfId="1" operator="equal" stopIfTrue="1">
      <formula>0</formula>
    </cfRule>
    <cfRule type="cellIs" priority="52" dxfId="338" operator="greaterThan" stopIfTrue="1">
      <formula>0.0000001</formula>
    </cfRule>
  </conditionalFormatting>
  <conditionalFormatting sqref="E50:I50">
    <cfRule type="cellIs" priority="49" dxfId="1" operator="equal" stopIfTrue="1">
      <formula>0</formula>
    </cfRule>
    <cfRule type="cellIs" priority="50" dxfId="338" operator="greaterThan" stopIfTrue="1">
      <formula>0.0000001</formula>
    </cfRule>
  </conditionalFormatting>
  <conditionalFormatting sqref="E52:I52">
    <cfRule type="cellIs" priority="35" dxfId="1" operator="equal" stopIfTrue="1">
      <formula>0</formula>
    </cfRule>
    <cfRule type="cellIs" priority="36" dxfId="338" operator="greaterThan" stopIfTrue="1">
      <formula>0.0000001</formula>
    </cfRule>
  </conditionalFormatting>
  <conditionalFormatting sqref="E54:I54">
    <cfRule type="cellIs" priority="27" dxfId="1" operator="equal" stopIfTrue="1">
      <formula>0</formula>
    </cfRule>
    <cfRule type="cellIs" priority="28" dxfId="337" operator="greaterThan" stopIfTrue="1">
      <formula>0.0000001</formula>
    </cfRule>
  </conditionalFormatting>
  <conditionalFormatting sqref="E54:I54">
    <cfRule type="cellIs" priority="23" dxfId="1" operator="equal" stopIfTrue="1">
      <formula>0</formula>
    </cfRule>
    <cfRule type="cellIs" priority="24" dxfId="338" operator="greaterThan" stopIfTrue="1">
      <formula>0.0000001</formula>
    </cfRule>
  </conditionalFormatting>
  <conditionalFormatting sqref="E54:I54">
    <cfRule type="cellIs" priority="17" dxfId="1" operator="equal" stopIfTrue="1">
      <formula>0</formula>
    </cfRule>
    <cfRule type="cellIs" priority="18" dxfId="338" operator="greaterThan" stopIfTrue="1">
      <formula>0.0000001</formula>
    </cfRule>
  </conditionalFormatting>
  <conditionalFormatting sqref="E32:I32">
    <cfRule type="cellIs" priority="13" dxfId="1" operator="equal" stopIfTrue="1">
      <formula>0</formula>
    </cfRule>
    <cfRule type="cellIs" priority="14" dxfId="337" operator="greaterThan" stopIfTrue="1">
      <formula>0.0000001</formula>
    </cfRule>
  </conditionalFormatting>
  <conditionalFormatting sqref="E32:I32">
    <cfRule type="cellIs" priority="11" dxfId="1" operator="equal" stopIfTrue="1">
      <formula>0</formula>
    </cfRule>
    <cfRule type="cellIs" priority="12" dxfId="337" operator="greaterThan" stopIfTrue="1">
      <formula>0.0000001</formula>
    </cfRule>
  </conditionalFormatting>
  <conditionalFormatting sqref="E32:I32">
    <cfRule type="cellIs" priority="9" dxfId="1" operator="equal" stopIfTrue="1">
      <formula>0</formula>
    </cfRule>
    <cfRule type="cellIs" priority="10" dxfId="338" operator="greaterThan" stopIfTrue="1">
      <formula>0.0000001</formula>
    </cfRule>
  </conditionalFormatting>
  <conditionalFormatting sqref="E32:I32">
    <cfRule type="cellIs" priority="7" dxfId="1" operator="equal" stopIfTrue="1">
      <formula>0</formula>
    </cfRule>
    <cfRule type="cellIs" priority="8" dxfId="338" operator="greaterThan" stopIfTrue="1">
      <formula>0.0000001</formula>
    </cfRule>
  </conditionalFormatting>
  <conditionalFormatting sqref="E32:I32">
    <cfRule type="cellIs" priority="5" dxfId="1" operator="equal" stopIfTrue="1">
      <formula>0</formula>
    </cfRule>
    <cfRule type="cellIs" priority="6" dxfId="337" operator="greaterThan" stopIfTrue="1">
      <formula>0.0000001</formula>
    </cfRule>
  </conditionalFormatting>
  <conditionalFormatting sqref="E32:I32">
    <cfRule type="cellIs" priority="3" dxfId="1" operator="equal" stopIfTrue="1">
      <formula>0</formula>
    </cfRule>
    <cfRule type="cellIs" priority="4" dxfId="338" operator="greaterThan" stopIfTrue="1">
      <formula>0.0000001</formula>
    </cfRule>
  </conditionalFormatting>
  <conditionalFormatting sqref="E32:I32">
    <cfRule type="cellIs" priority="1" dxfId="1" operator="equal" stopIfTrue="1">
      <formula>0</formula>
    </cfRule>
    <cfRule type="cellIs" priority="2" dxfId="338" operator="greaterThan" stopIfTrue="1">
      <formula>0.0000001</formula>
    </cfRule>
  </conditionalFormatting>
  <conditionalFormatting sqref="E25:I25">
    <cfRule type="cellIs" priority="249" dxfId="1" operator="equal" stopIfTrue="1">
      <formula>0</formula>
    </cfRule>
    <cfRule type="cellIs" priority="250" dxfId="336" operator="greaterThan" stopIfTrue="1">
      <formula>0.0000001</formula>
    </cfRule>
  </conditionalFormatting>
  <conditionalFormatting sqref="E25:I25">
    <cfRule type="cellIs" priority="247" dxfId="1" operator="equal" stopIfTrue="1">
      <formula>0</formula>
    </cfRule>
    <cfRule type="cellIs" priority="248" dxfId="337" operator="greaterThan" stopIfTrue="1">
      <formula>0.0000001</formula>
    </cfRule>
  </conditionalFormatting>
  <conditionalFormatting sqref="E25:I25">
    <cfRule type="cellIs" priority="237" dxfId="1" operator="equal" stopIfTrue="1">
      <formula>0</formula>
    </cfRule>
    <cfRule type="cellIs" priority="238" dxfId="338" operator="greaterThan" stopIfTrue="1">
      <formula>0.0000001</formula>
    </cfRule>
  </conditionalFormatting>
  <conditionalFormatting sqref="E27:I27">
    <cfRule type="cellIs" priority="233" dxfId="1" operator="equal" stopIfTrue="1">
      <formula>0</formula>
    </cfRule>
    <cfRule type="cellIs" priority="234" dxfId="336" operator="greaterThan" stopIfTrue="1">
      <formula>0.0000001</formula>
    </cfRule>
  </conditionalFormatting>
  <conditionalFormatting sqref="E27:I27">
    <cfRule type="cellIs" priority="229" dxfId="1" operator="equal" stopIfTrue="1">
      <formula>0</formula>
    </cfRule>
    <cfRule type="cellIs" priority="230" dxfId="337" operator="greaterThan" stopIfTrue="1">
      <formula>0.0000001</formula>
    </cfRule>
  </conditionalFormatting>
  <conditionalFormatting sqref="E27:I27">
    <cfRule type="cellIs" priority="225" dxfId="1" operator="equal" stopIfTrue="1">
      <formula>0</formula>
    </cfRule>
    <cfRule type="cellIs" priority="226" dxfId="338" operator="greaterThan" stopIfTrue="1">
      <formula>0.0000001</formula>
    </cfRule>
  </conditionalFormatting>
  <conditionalFormatting sqref="E27:I27">
    <cfRule type="cellIs" priority="223" dxfId="1" operator="equal" stopIfTrue="1">
      <formula>0</formula>
    </cfRule>
    <cfRule type="cellIs" priority="224" dxfId="337" operator="greaterThan" stopIfTrue="1">
      <formula>0.0000001</formula>
    </cfRule>
  </conditionalFormatting>
  <conditionalFormatting sqref="E27:I27">
    <cfRule type="cellIs" priority="221" dxfId="1" operator="equal" stopIfTrue="1">
      <formula>0</formula>
    </cfRule>
    <cfRule type="cellIs" priority="222" dxfId="338" operator="greaterThan" stopIfTrue="1">
      <formula>0.0000001</formula>
    </cfRule>
  </conditionalFormatting>
  <conditionalFormatting sqref="E27:I27">
    <cfRule type="cellIs" priority="219" dxfId="1" operator="equal" stopIfTrue="1">
      <formula>0</formula>
    </cfRule>
    <cfRule type="cellIs" priority="220" dxfId="338" operator="greaterThan" stopIfTrue="1">
      <formula>0.0000001</formula>
    </cfRule>
  </conditionalFormatting>
  <conditionalFormatting sqref="E29:I29">
    <cfRule type="cellIs" priority="201" dxfId="1" operator="equal" stopIfTrue="1">
      <formula>0</formula>
    </cfRule>
    <cfRule type="cellIs" priority="202" dxfId="336" operator="greaterThan" stopIfTrue="1">
      <formula>0.0000001</formula>
    </cfRule>
  </conditionalFormatting>
  <conditionalFormatting sqref="E29:I29">
    <cfRule type="cellIs" priority="199" dxfId="1" operator="equal" stopIfTrue="1">
      <formula>0</formula>
    </cfRule>
    <cfRule type="cellIs" priority="200" dxfId="337" operator="greaterThan" stopIfTrue="1">
      <formula>0.0000001</formula>
    </cfRule>
  </conditionalFormatting>
  <conditionalFormatting sqref="E29:I29">
    <cfRule type="cellIs" priority="197" dxfId="1" operator="equal" stopIfTrue="1">
      <formula>0</formula>
    </cfRule>
    <cfRule type="cellIs" priority="198" dxfId="337" operator="greaterThan" stopIfTrue="1">
      <formula>0.0000001</formula>
    </cfRule>
  </conditionalFormatting>
  <conditionalFormatting sqref="E29:I29">
    <cfRule type="cellIs" priority="195" dxfId="1" operator="equal" stopIfTrue="1">
      <formula>0</formula>
    </cfRule>
    <cfRule type="cellIs" priority="196" dxfId="338" operator="greaterThan" stopIfTrue="1">
      <formula>0.0000001</formula>
    </cfRule>
  </conditionalFormatting>
  <conditionalFormatting sqref="E29:I29">
    <cfRule type="cellIs" priority="193" dxfId="1" operator="equal" stopIfTrue="1">
      <formula>0</formula>
    </cfRule>
    <cfRule type="cellIs" priority="194" dxfId="338" operator="greaterThan" stopIfTrue="1">
      <formula>0.0000001</formula>
    </cfRule>
  </conditionalFormatting>
  <conditionalFormatting sqref="E29:I29">
    <cfRule type="cellIs" priority="191" dxfId="1" operator="equal" stopIfTrue="1">
      <formula>0</formula>
    </cfRule>
    <cfRule type="cellIs" priority="192" dxfId="337" operator="greaterThan" stopIfTrue="1">
      <formula>0.0000001</formula>
    </cfRule>
  </conditionalFormatting>
  <conditionalFormatting sqref="E29:I29">
    <cfRule type="cellIs" priority="189" dxfId="1" operator="equal" stopIfTrue="1">
      <formula>0</formula>
    </cfRule>
    <cfRule type="cellIs" priority="190" dxfId="338" operator="greaterThan" stopIfTrue="1">
      <formula>0.0000001</formula>
    </cfRule>
  </conditionalFormatting>
  <conditionalFormatting sqref="E29:I29">
    <cfRule type="cellIs" priority="187" dxfId="1" operator="equal" stopIfTrue="1">
      <formula>0</formula>
    </cfRule>
    <cfRule type="cellIs" priority="188" dxfId="338" operator="greaterThan" stopIfTrue="1">
      <formula>0.0000001</formula>
    </cfRule>
  </conditionalFormatting>
  <conditionalFormatting sqref="E36:I36">
    <cfRule type="cellIs" priority="169" dxfId="1" operator="equal" stopIfTrue="1">
      <formula>0</formula>
    </cfRule>
    <cfRule type="cellIs" priority="170" dxfId="337" operator="greaterThan" stopIfTrue="1">
      <formula>0.0000001</formula>
    </cfRule>
  </conditionalFormatting>
  <conditionalFormatting sqref="E36:I36">
    <cfRule type="cellIs" priority="165" dxfId="1" operator="equal" stopIfTrue="1">
      <formula>0</formula>
    </cfRule>
    <cfRule type="cellIs" priority="166" dxfId="338" operator="greaterThan" stopIfTrue="1">
      <formula>0.0000001</formula>
    </cfRule>
  </conditionalFormatting>
  <conditionalFormatting sqref="E36:I36">
    <cfRule type="cellIs" priority="161" dxfId="1" operator="equal" stopIfTrue="1">
      <formula>0</formula>
    </cfRule>
    <cfRule type="cellIs" priority="162" dxfId="337" operator="greaterThan" stopIfTrue="1">
      <formula>0.0000001</formula>
    </cfRule>
  </conditionalFormatting>
  <conditionalFormatting sqref="E36:I36">
    <cfRule type="cellIs" priority="159" dxfId="1" operator="equal" stopIfTrue="1">
      <formula>0</formula>
    </cfRule>
    <cfRule type="cellIs" priority="160" dxfId="338" operator="greaterThan" stopIfTrue="1">
      <formula>0.0000001</formula>
    </cfRule>
  </conditionalFormatting>
  <conditionalFormatting sqref="E38:I38">
    <cfRule type="cellIs" priority="155" dxfId="1" operator="equal" stopIfTrue="1">
      <formula>0</formula>
    </cfRule>
    <cfRule type="cellIs" priority="156" dxfId="337" operator="greaterThan" stopIfTrue="1">
      <formula>0.0000001</formula>
    </cfRule>
  </conditionalFormatting>
  <conditionalFormatting sqref="E38:I38">
    <cfRule type="cellIs" priority="151" dxfId="1" operator="equal" stopIfTrue="1">
      <formula>0</formula>
    </cfRule>
    <cfRule type="cellIs" priority="152" dxfId="338" operator="greaterThan" stopIfTrue="1">
      <formula>0.0000001</formula>
    </cfRule>
  </conditionalFormatting>
  <conditionalFormatting sqref="E38:I38">
    <cfRule type="cellIs" priority="147" dxfId="1" operator="equal" stopIfTrue="1">
      <formula>0</formula>
    </cfRule>
    <cfRule type="cellIs" priority="148" dxfId="337" operator="greaterThan" stopIfTrue="1">
      <formula>0.0000001</formula>
    </cfRule>
  </conditionalFormatting>
  <conditionalFormatting sqref="E38:I38">
    <cfRule type="cellIs" priority="145" dxfId="1" operator="equal" stopIfTrue="1">
      <formula>0</formula>
    </cfRule>
    <cfRule type="cellIs" priority="146" dxfId="338" operator="greaterThan" stopIfTrue="1">
      <formula>0.0000001</formula>
    </cfRule>
  </conditionalFormatting>
  <conditionalFormatting sqref="E40:I40">
    <cfRule type="cellIs" priority="141" dxfId="1" operator="equal" stopIfTrue="1">
      <formula>0</formula>
    </cfRule>
    <cfRule type="cellIs" priority="142" dxfId="337" operator="greaterThan" stopIfTrue="1">
      <formula>0.0000001</formula>
    </cfRule>
  </conditionalFormatting>
  <conditionalFormatting sqref="E40:I40">
    <cfRule type="cellIs" priority="137" dxfId="1" operator="equal" stopIfTrue="1">
      <formula>0</formula>
    </cfRule>
    <cfRule type="cellIs" priority="138" dxfId="338" operator="greaterThan" stopIfTrue="1">
      <formula>0.0000001</formula>
    </cfRule>
  </conditionalFormatting>
  <conditionalFormatting sqref="E40:I40">
    <cfRule type="cellIs" priority="133" dxfId="1" operator="equal" stopIfTrue="1">
      <formula>0</formula>
    </cfRule>
    <cfRule type="cellIs" priority="134" dxfId="337" operator="greaterThan" stopIfTrue="1">
      <formula>0.0000001</formula>
    </cfRule>
  </conditionalFormatting>
  <conditionalFormatting sqref="E40:I40">
    <cfRule type="cellIs" priority="131" dxfId="1" operator="equal" stopIfTrue="1">
      <formula>0</formula>
    </cfRule>
    <cfRule type="cellIs" priority="132" dxfId="338" operator="greaterThan" stopIfTrue="1">
      <formula>0.0000001</formula>
    </cfRule>
  </conditionalFormatting>
  <conditionalFormatting sqref="E42:I42">
    <cfRule type="cellIs" priority="127" dxfId="1" operator="equal" stopIfTrue="1">
      <formula>0</formula>
    </cfRule>
    <cfRule type="cellIs" priority="128" dxfId="336" operator="greaterThan" stopIfTrue="1">
      <formula>0.0000001</formula>
    </cfRule>
  </conditionalFormatting>
  <conditionalFormatting sqref="E44:I44">
    <cfRule type="cellIs" priority="111" dxfId="1" operator="equal" stopIfTrue="1">
      <formula>0</formula>
    </cfRule>
    <cfRule type="cellIs" priority="112" dxfId="336" operator="greaterThan" stopIfTrue="1">
      <formula>0.0000001</formula>
    </cfRule>
  </conditionalFormatting>
  <conditionalFormatting sqref="E44:I44">
    <cfRule type="cellIs" priority="107" dxfId="1" operator="equal" stopIfTrue="1">
      <formula>0</formula>
    </cfRule>
    <cfRule type="cellIs" priority="108" dxfId="337" operator="greaterThan" stopIfTrue="1">
      <formula>0.0000001</formula>
    </cfRule>
  </conditionalFormatting>
  <conditionalFormatting sqref="E44:I44">
    <cfRule type="cellIs" priority="103" dxfId="1" operator="equal" stopIfTrue="1">
      <formula>0</formula>
    </cfRule>
    <cfRule type="cellIs" priority="104" dxfId="338" operator="greaterThan" stopIfTrue="1">
      <formula>0.0000001</formula>
    </cfRule>
  </conditionalFormatting>
  <conditionalFormatting sqref="E44:I44">
    <cfRule type="cellIs" priority="101" dxfId="1" operator="equal" stopIfTrue="1">
      <formula>0</formula>
    </cfRule>
    <cfRule type="cellIs" priority="102" dxfId="337" operator="greaterThan" stopIfTrue="1">
      <formula>0.0000001</formula>
    </cfRule>
  </conditionalFormatting>
  <conditionalFormatting sqref="E44:I44">
    <cfRule type="cellIs" priority="97" dxfId="1" operator="equal" stopIfTrue="1">
      <formula>0</formula>
    </cfRule>
    <cfRule type="cellIs" priority="98" dxfId="338" operator="greaterThan" stopIfTrue="1">
      <formula>0.0000001</formula>
    </cfRule>
  </conditionalFormatting>
  <conditionalFormatting sqref="E46:I46">
    <cfRule type="cellIs" priority="95" dxfId="1" operator="equal" stopIfTrue="1">
      <formula>0</formula>
    </cfRule>
    <cfRule type="cellIs" priority="96" dxfId="336" operator="greaterThan" stopIfTrue="1">
      <formula>0.0000001</formula>
    </cfRule>
  </conditionalFormatting>
  <conditionalFormatting sqref="E46:I46">
    <cfRule type="cellIs" priority="93" dxfId="1" operator="equal" stopIfTrue="1">
      <formula>0</formula>
    </cfRule>
    <cfRule type="cellIs" priority="94" dxfId="337" operator="greaterThan" stopIfTrue="1">
      <formula>0.0000001</formula>
    </cfRule>
  </conditionalFormatting>
  <conditionalFormatting sqref="E46:I46">
    <cfRule type="cellIs" priority="91" dxfId="1" operator="equal" stopIfTrue="1">
      <formula>0</formula>
    </cfRule>
    <cfRule type="cellIs" priority="92" dxfId="337" operator="greaterThan" stopIfTrue="1">
      <formula>0.0000001</formula>
    </cfRule>
  </conditionalFormatting>
  <conditionalFormatting sqref="E46:I46">
    <cfRule type="cellIs" priority="89" dxfId="1" operator="equal" stopIfTrue="1">
      <formula>0</formula>
    </cfRule>
    <cfRule type="cellIs" priority="90" dxfId="338" operator="greaterThan" stopIfTrue="1">
      <formula>0.0000001</formula>
    </cfRule>
  </conditionalFormatting>
  <conditionalFormatting sqref="E46:I46">
    <cfRule type="cellIs" priority="85" dxfId="1" operator="equal" stopIfTrue="1">
      <formula>0</formula>
    </cfRule>
    <cfRule type="cellIs" priority="86" dxfId="337" operator="greaterThan" stopIfTrue="1">
      <formula>0.0000001</formula>
    </cfRule>
  </conditionalFormatting>
  <conditionalFormatting sqref="E46:I46">
    <cfRule type="cellIs" priority="83" dxfId="1" operator="equal" stopIfTrue="1">
      <formula>0</formula>
    </cfRule>
    <cfRule type="cellIs" priority="84" dxfId="338" operator="greaterThan" stopIfTrue="1">
      <formula>0.0000001</formula>
    </cfRule>
  </conditionalFormatting>
  <conditionalFormatting sqref="E46:I46">
    <cfRule type="cellIs" priority="81" dxfId="1" operator="equal" stopIfTrue="1">
      <formula>0</formula>
    </cfRule>
    <cfRule type="cellIs" priority="82" dxfId="338" operator="greaterThan" stopIfTrue="1">
      <formula>0.0000001</formula>
    </cfRule>
  </conditionalFormatting>
  <conditionalFormatting sqref="E48:I48">
    <cfRule type="cellIs" priority="79" dxfId="1" operator="equal" stopIfTrue="1">
      <formula>0</formula>
    </cfRule>
    <cfRule type="cellIs" priority="80" dxfId="336" operator="greaterThan" stopIfTrue="1">
      <formula>0.0000001</formula>
    </cfRule>
  </conditionalFormatting>
  <conditionalFormatting sqref="E48:I48">
    <cfRule type="cellIs" priority="77" dxfId="1" operator="equal" stopIfTrue="1">
      <formula>0</formula>
    </cfRule>
    <cfRule type="cellIs" priority="78" dxfId="337" operator="greaterThan" stopIfTrue="1">
      <formula>0.0000001</formula>
    </cfRule>
  </conditionalFormatting>
  <conditionalFormatting sqref="E48:I48">
    <cfRule type="cellIs" priority="67" dxfId="1" operator="equal" stopIfTrue="1">
      <formula>0</formula>
    </cfRule>
    <cfRule type="cellIs" priority="68" dxfId="338" operator="greaterThan" stopIfTrue="1">
      <formula>0.0000001</formula>
    </cfRule>
  </conditionalFormatting>
  <conditionalFormatting sqref="E50:I50">
    <cfRule type="cellIs" priority="63" dxfId="1" operator="equal" stopIfTrue="1">
      <formula>0</formula>
    </cfRule>
    <cfRule type="cellIs" priority="64" dxfId="336" operator="greaterThan" stopIfTrue="1">
      <formula>0.0000001</formula>
    </cfRule>
  </conditionalFormatting>
  <conditionalFormatting sqref="E50:I50">
    <cfRule type="cellIs" priority="59" dxfId="1" operator="equal" stopIfTrue="1">
      <formula>0</formula>
    </cfRule>
    <cfRule type="cellIs" priority="60" dxfId="337" operator="greaterThan" stopIfTrue="1">
      <formula>0.0000001</formula>
    </cfRule>
  </conditionalFormatting>
  <conditionalFormatting sqref="E50:I50">
    <cfRule type="cellIs" priority="55" dxfId="1" operator="equal" stopIfTrue="1">
      <formula>0</formula>
    </cfRule>
    <cfRule type="cellIs" priority="56" dxfId="338" operator="greaterThan" stopIfTrue="1">
      <formula>0.0000001</formula>
    </cfRule>
  </conditionalFormatting>
  <conditionalFormatting sqref="E52:I52">
    <cfRule type="cellIs" priority="47" dxfId="1" operator="equal" stopIfTrue="1">
      <formula>0</formula>
    </cfRule>
    <cfRule type="cellIs" priority="48" dxfId="336" operator="greaterThan" stopIfTrue="1">
      <formula>0.0000001</formula>
    </cfRule>
  </conditionalFormatting>
  <conditionalFormatting sqref="E52:I52">
    <cfRule type="cellIs" priority="45" dxfId="1" operator="equal" stopIfTrue="1">
      <formula>0</formula>
    </cfRule>
    <cfRule type="cellIs" priority="46" dxfId="337" operator="greaterThan" stopIfTrue="1">
      <formula>0.0000001</formula>
    </cfRule>
  </conditionalFormatting>
  <conditionalFormatting sqref="E52:I52">
    <cfRule type="cellIs" priority="43" dxfId="1" operator="equal" stopIfTrue="1">
      <formula>0</formula>
    </cfRule>
    <cfRule type="cellIs" priority="44" dxfId="337" operator="greaterThan" stopIfTrue="1">
      <formula>0.0000001</formula>
    </cfRule>
  </conditionalFormatting>
  <conditionalFormatting sqref="E52:I52">
    <cfRule type="cellIs" priority="41" dxfId="1" operator="equal" stopIfTrue="1">
      <formula>0</formula>
    </cfRule>
    <cfRule type="cellIs" priority="42" dxfId="338" operator="greaterThan" stopIfTrue="1">
      <formula>0.0000001</formula>
    </cfRule>
  </conditionalFormatting>
  <conditionalFormatting sqref="E52:I52">
    <cfRule type="cellIs" priority="39" dxfId="1" operator="equal" stopIfTrue="1">
      <formula>0</formula>
    </cfRule>
    <cfRule type="cellIs" priority="40" dxfId="338" operator="greaterThan" stopIfTrue="1">
      <formula>0.0000001</formula>
    </cfRule>
  </conditionalFormatting>
  <conditionalFormatting sqref="E52:I52">
    <cfRule type="cellIs" priority="37" dxfId="1" operator="equal" stopIfTrue="1">
      <formula>0</formula>
    </cfRule>
    <cfRule type="cellIs" priority="38" dxfId="337" operator="greaterThan" stopIfTrue="1">
      <formula>0.0000001</formula>
    </cfRule>
  </conditionalFormatting>
  <conditionalFormatting sqref="E52:I52">
    <cfRule type="cellIs" priority="33" dxfId="1" operator="equal" stopIfTrue="1">
      <formula>0</formula>
    </cfRule>
    <cfRule type="cellIs" priority="34" dxfId="338" operator="greaterThan" stopIfTrue="1">
      <formula>0.0000001</formula>
    </cfRule>
  </conditionalFormatting>
  <conditionalFormatting sqref="E54:I54">
    <cfRule type="cellIs" priority="31" dxfId="1" operator="equal" stopIfTrue="1">
      <formula>0</formula>
    </cfRule>
    <cfRule type="cellIs" priority="32" dxfId="336" operator="greaterThan" stopIfTrue="1">
      <formula>0.0000001</formula>
    </cfRule>
  </conditionalFormatting>
  <conditionalFormatting sqref="E54:I54">
    <cfRule type="cellIs" priority="29" dxfId="1" operator="equal" stopIfTrue="1">
      <formula>0</formula>
    </cfRule>
    <cfRule type="cellIs" priority="30" dxfId="337" operator="greaterThan" stopIfTrue="1">
      <formula>0.0000001</formula>
    </cfRule>
  </conditionalFormatting>
  <conditionalFormatting sqref="E54:I54">
    <cfRule type="cellIs" priority="25" dxfId="1" operator="equal" stopIfTrue="1">
      <formula>0</formula>
    </cfRule>
    <cfRule type="cellIs" priority="26" dxfId="338" operator="greaterThan" stopIfTrue="1">
      <formula>0.0000001</formula>
    </cfRule>
  </conditionalFormatting>
  <conditionalFormatting sqref="E54:I54">
    <cfRule type="cellIs" priority="21" dxfId="1" operator="equal" stopIfTrue="1">
      <formula>0</formula>
    </cfRule>
    <cfRule type="cellIs" priority="22" dxfId="337" operator="greaterThan" stopIfTrue="1">
      <formula>0.0000001</formula>
    </cfRule>
  </conditionalFormatting>
  <conditionalFormatting sqref="E54:I54">
    <cfRule type="cellIs" priority="19" dxfId="1" operator="equal" stopIfTrue="1">
      <formula>0</formula>
    </cfRule>
    <cfRule type="cellIs" priority="20" dxfId="338" operator="greaterThan" stopIfTrue="1">
      <formula>0.0000001</formula>
    </cfRule>
  </conditionalFormatting>
  <conditionalFormatting sqref="E32:I32">
    <cfRule type="cellIs" priority="15" dxfId="1" operator="equal" stopIfTrue="1">
      <formula>0</formula>
    </cfRule>
    <cfRule type="cellIs" priority="16" dxfId="336" operator="greaterThan" stopIfTrue="1">
      <formula>0.0000001</formula>
    </cfRule>
  </conditionalFormatting>
  <printOptions horizontalCentered="1"/>
  <pageMargins left="0.7086614173228347" right="0.7086614173228347" top="0.35433070866141736" bottom="0.35433070866141736" header="0.31496062992125984" footer="0.31496062992125984"/>
  <pageSetup fitToWidth="7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Administrador</cp:lastModifiedBy>
  <cp:lastPrinted>2022-04-05T18:58:02Z</cp:lastPrinted>
  <dcterms:created xsi:type="dcterms:W3CDTF">2017-01-12T18:28:45Z</dcterms:created>
  <dcterms:modified xsi:type="dcterms:W3CDTF">2022-04-05T19:28:37Z</dcterms:modified>
  <cp:category/>
  <cp:version/>
  <cp:contentType/>
  <cp:contentStatus/>
</cp:coreProperties>
</file>